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E:\Usuarios\Ronny\Documents\FCT\Generacion Llaves\hojaInscripcion2023\"/>
    </mc:Choice>
  </mc:AlternateContent>
  <xr:revisionPtr revIDLastSave="0" documentId="13_ncr:1_{81F6FA7E-C41A-4E73-92F7-AD67913171E2}" xr6:coauthVersionLast="36" xr6:coauthVersionMax="36" xr10:uidLastSave="{00000000-0000-0000-0000-000000000000}"/>
  <workbookProtection workbookAlgorithmName="SHA-512" workbookHashValue="2R9M56cLVI5oNVzdb+2LMUkLob/XeqyW6zpCu+SU7tKlMo2gL9916JTZb6iCEpwJQs7+738xS5ckI6eGk1f0xQ==" workbookSaltValue="G0nDboHoFT0BMhatxgvV8Q==" workbookSpinCount="100000" lockStructure="1"/>
  <bookViews>
    <workbookView xWindow="0" yWindow="0" windowWidth="20490" windowHeight="7425" xr2:uid="{00000000-000D-0000-FFFF-FFFF00000000}"/>
  </bookViews>
  <sheets>
    <sheet name="Resumen" sheetId="4" r:id="rId1"/>
    <sheet name="Inscripcion atletas" sheetId="1" r:id="rId2"/>
    <sheet name="BBDD" sheetId="2" state="hidden" r:id="rId3"/>
  </sheets>
  <definedNames>
    <definedName name="PEWEE">BBDD!$P$6:$P$7</definedName>
  </definedNames>
  <calcPr calcId="191029"/>
</workbook>
</file>

<file path=xl/calcChain.xml><?xml version="1.0" encoding="utf-8"?>
<calcChain xmlns="http://schemas.openxmlformats.org/spreadsheetml/2006/main">
  <c r="G10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H27" i="4" l="1"/>
  <c r="S10" i="1"/>
  <c r="D27" i="4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O10" i="1"/>
  <c r="P10" i="1" s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L29" i="4" l="1"/>
  <c r="L28" i="4"/>
  <c r="L27" i="4"/>
  <c r="H29" i="4"/>
  <c r="H28" i="4"/>
  <c r="D28" i="4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C6" i="1"/>
  <c r="F25" i="4" l="1"/>
  <c r="U204" i="1" l="1"/>
  <c r="J25" i="4" s="1"/>
  <c r="T10" i="1"/>
  <c r="T34" i="1" l="1"/>
  <c r="T35" i="1"/>
  <c r="T37" i="1"/>
  <c r="T38" i="1"/>
  <c r="T39" i="1"/>
  <c r="T41" i="1"/>
  <c r="T42" i="1"/>
  <c r="T43" i="1"/>
  <c r="T45" i="1"/>
  <c r="T46" i="1"/>
  <c r="T49" i="1"/>
  <c r="T50" i="1"/>
  <c r="T51" i="1"/>
  <c r="T53" i="1"/>
  <c r="T54" i="1"/>
  <c r="T55" i="1"/>
  <c r="T57" i="1"/>
  <c r="T59" i="1"/>
  <c r="T61" i="1"/>
  <c r="T62" i="1"/>
  <c r="T63" i="1"/>
  <c r="T65" i="1"/>
  <c r="T66" i="1"/>
  <c r="T67" i="1"/>
  <c r="T69" i="1"/>
  <c r="T70" i="1"/>
  <c r="T71" i="1"/>
  <c r="T73" i="1"/>
  <c r="T75" i="1"/>
  <c r="T77" i="1"/>
  <c r="T78" i="1"/>
  <c r="T79" i="1"/>
  <c r="T81" i="1"/>
  <c r="T82" i="1"/>
  <c r="T83" i="1"/>
  <c r="T85" i="1"/>
  <c r="T86" i="1"/>
  <c r="T87" i="1"/>
  <c r="T89" i="1"/>
  <c r="T90" i="1"/>
  <c r="T91" i="1"/>
  <c r="T93" i="1"/>
  <c r="T94" i="1"/>
  <c r="T95" i="1"/>
  <c r="T97" i="1"/>
  <c r="T98" i="1"/>
  <c r="T99" i="1"/>
  <c r="T101" i="1"/>
  <c r="T102" i="1"/>
  <c r="T103" i="1"/>
  <c r="T105" i="1"/>
  <c r="T106" i="1"/>
  <c r="T107" i="1"/>
  <c r="T109" i="1"/>
  <c r="T110" i="1"/>
  <c r="T111" i="1"/>
  <c r="T113" i="1"/>
  <c r="T114" i="1"/>
  <c r="T115" i="1"/>
  <c r="T117" i="1"/>
  <c r="T118" i="1"/>
  <c r="T119" i="1"/>
  <c r="T121" i="1"/>
  <c r="T122" i="1"/>
  <c r="T123" i="1"/>
  <c r="T125" i="1"/>
  <c r="T126" i="1"/>
  <c r="T127" i="1"/>
  <c r="T129" i="1"/>
  <c r="T130" i="1"/>
  <c r="T131" i="1"/>
  <c r="T133" i="1"/>
  <c r="T134" i="1"/>
  <c r="T135" i="1"/>
  <c r="T137" i="1"/>
  <c r="T138" i="1"/>
  <c r="T139" i="1"/>
  <c r="T141" i="1"/>
  <c r="T142" i="1"/>
  <c r="T143" i="1"/>
  <c r="T145" i="1"/>
  <c r="T146" i="1"/>
  <c r="T147" i="1"/>
  <c r="T149" i="1"/>
  <c r="T150" i="1"/>
  <c r="T151" i="1"/>
  <c r="T152" i="1"/>
  <c r="T153" i="1"/>
  <c r="T154" i="1"/>
  <c r="T155" i="1"/>
  <c r="T157" i="1"/>
  <c r="T158" i="1"/>
  <c r="T159" i="1"/>
  <c r="T160" i="1"/>
  <c r="T161" i="1"/>
  <c r="T162" i="1"/>
  <c r="T163" i="1"/>
  <c r="T165" i="1"/>
  <c r="T166" i="1"/>
  <c r="T167" i="1"/>
  <c r="T168" i="1"/>
  <c r="T169" i="1"/>
  <c r="T170" i="1"/>
  <c r="T171" i="1"/>
  <c r="T173" i="1"/>
  <c r="T174" i="1"/>
  <c r="T175" i="1"/>
  <c r="T176" i="1"/>
  <c r="T177" i="1"/>
  <c r="T178" i="1"/>
  <c r="T179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7" i="1"/>
  <c r="T198" i="1"/>
  <c r="T199" i="1"/>
  <c r="T200" i="1"/>
  <c r="T201" i="1"/>
  <c r="T202" i="1"/>
  <c r="T203" i="1"/>
  <c r="T32" i="1"/>
  <c r="T33" i="1"/>
  <c r="T36" i="1"/>
  <c r="T40" i="1"/>
  <c r="T44" i="1"/>
  <c r="T47" i="1"/>
  <c r="T48" i="1"/>
  <c r="T52" i="1"/>
  <c r="T56" i="1"/>
  <c r="T58" i="1"/>
  <c r="T60" i="1"/>
  <c r="T64" i="1"/>
  <c r="T68" i="1"/>
  <c r="T72" i="1"/>
  <c r="T74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128" i="1"/>
  <c r="T132" i="1"/>
  <c r="T136" i="1"/>
  <c r="T140" i="1"/>
  <c r="T144" i="1"/>
  <c r="T148" i="1"/>
  <c r="T156" i="1"/>
  <c r="T164" i="1"/>
  <c r="T172" i="1"/>
  <c r="T180" i="1"/>
  <c r="T196" i="1"/>
  <c r="T19" i="1"/>
  <c r="T20" i="1"/>
  <c r="T21" i="1"/>
  <c r="T22" i="1"/>
  <c r="T23" i="1"/>
  <c r="T25" i="1"/>
  <c r="T26" i="1"/>
  <c r="T27" i="1"/>
  <c r="T28" i="1"/>
  <c r="T29" i="1"/>
  <c r="T30" i="1"/>
  <c r="T31" i="1"/>
  <c r="T24" i="1"/>
  <c r="T18" i="1"/>
  <c r="T17" i="1"/>
  <c r="T16" i="1"/>
  <c r="T15" i="1"/>
  <c r="T14" i="1"/>
  <c r="T13" i="1"/>
  <c r="T12" i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Ronny López Mora</author>
  </authors>
  <commentList>
    <comment ref="M8" authorId="0" shapeId="0" xr:uid="{385BD78E-E0B6-498E-8726-ECB4762A209D}">
      <text>
        <r>
          <rPr>
            <b/>
            <sz val="9"/>
            <color indexed="81"/>
            <rFont val="Tahoma"/>
            <family val="2"/>
          </rPr>
          <t>Ingrese el nombre de la Academia / Asociación.</t>
        </r>
      </text>
    </comment>
    <comment ref="M10" authorId="0" shapeId="0" xr:uid="{E2390CFC-3CE1-4394-848A-81C08A0AC1C7}">
      <text>
        <r>
          <rPr>
            <b/>
            <sz val="9"/>
            <color indexed="81"/>
            <rFont val="Tahoma"/>
            <family val="2"/>
          </rPr>
          <t>Ingrese el nombre de los entrenadores y asistentes.</t>
        </r>
      </text>
    </comment>
    <comment ref="B20" authorId="0" shapeId="0" xr:uid="{4D126828-B7BE-4371-A96E-DCEEAB64708F}">
      <text>
        <r>
          <rPr>
            <b/>
            <sz val="9"/>
            <color indexed="81"/>
            <rFont val="Tahoma"/>
            <charset val="1"/>
          </rPr>
          <t>Haga Clic al botón para hacer las inscripciones de sus atletas</t>
        </r>
      </text>
    </comment>
  </commentList>
</comments>
</file>

<file path=xl/sharedStrings.xml><?xml version="1.0" encoding="utf-8"?>
<sst xmlns="http://schemas.openxmlformats.org/spreadsheetml/2006/main" count="1398" uniqueCount="171">
  <si>
    <t>CINTURON</t>
  </si>
  <si>
    <t>BLANCO</t>
  </si>
  <si>
    <t>AMARILLO</t>
  </si>
  <si>
    <t>VERDE</t>
  </si>
  <si>
    <t>AZUL</t>
  </si>
  <si>
    <t xml:space="preserve">ROJO </t>
  </si>
  <si>
    <t>NEGRO</t>
  </si>
  <si>
    <t>#</t>
  </si>
  <si>
    <t>DIVISION</t>
  </si>
  <si>
    <t>TBCADETE</t>
  </si>
  <si>
    <t>TBJUNIOR</t>
  </si>
  <si>
    <t>SEXO</t>
  </si>
  <si>
    <t>M</t>
  </si>
  <si>
    <t>Poomsae Tradicional Femenino</t>
  </si>
  <si>
    <t>Poomsae Tradicional Masculino</t>
  </si>
  <si>
    <t>Poomsae Tradicional Pair</t>
  </si>
  <si>
    <t>Poomsae Tradicional Equipo Femenino</t>
  </si>
  <si>
    <t>Poomsae Tradicional Equipo Masculino</t>
  </si>
  <si>
    <t>Frestyle Poomsae Individual Femenino</t>
  </si>
  <si>
    <t>Frestyle Poomsae Individual Masculino</t>
  </si>
  <si>
    <t>Frestyle Poomsae Pair</t>
  </si>
  <si>
    <t>Frestyle Poomsae Equipo Mixto</t>
  </si>
  <si>
    <t>UNDER 30</t>
  </si>
  <si>
    <t>UNDER 40</t>
  </si>
  <si>
    <t>TBINFANTIL</t>
  </si>
  <si>
    <t>Sexo</t>
  </si>
  <si>
    <t>F</t>
  </si>
  <si>
    <t>AÑO NACIMIENTO</t>
  </si>
  <si>
    <t>Pareja(F y M)</t>
  </si>
  <si>
    <t>EVENTO2</t>
  </si>
  <si>
    <t>NOMBRE DEL ATLETA</t>
  </si>
  <si>
    <t>ACADEMIA / ASOCIACIÓN:</t>
  </si>
  <si>
    <t>FEDERACIÓN COSTARRICENSE DE TAEKWONDO</t>
  </si>
  <si>
    <t>HOJA DE INSCRIPCÍON - COMBATE &amp; POOMSAE</t>
  </si>
  <si>
    <t>OCULTA_1</t>
  </si>
  <si>
    <t>AÑOPESO</t>
  </si>
  <si>
    <t>(Seleccione...)</t>
  </si>
  <si>
    <t>COLOR CINTURÓN</t>
  </si>
  <si>
    <t>EVENTOS</t>
  </si>
  <si>
    <t>Combate</t>
  </si>
  <si>
    <t>Poomsae - Individual</t>
  </si>
  <si>
    <t>Poomsae - Parejas (1)</t>
  </si>
  <si>
    <t>Poomsae - Parejas (2)</t>
  </si>
  <si>
    <t>Poomsae - Parejas (3)</t>
  </si>
  <si>
    <t>Poomsae - Parejas (4)</t>
  </si>
  <si>
    <t>Poomsae - Parejas (5)</t>
  </si>
  <si>
    <t>Poomsae - Parejas (6)</t>
  </si>
  <si>
    <t>Poomsae - Parejas (7)</t>
  </si>
  <si>
    <t>Poomsae - Parejas (8)</t>
  </si>
  <si>
    <t>Poomsae - Equipos (1)</t>
  </si>
  <si>
    <t>Poomsae - Equipos (2)</t>
  </si>
  <si>
    <t>Poomsae - Equipos (3)</t>
  </si>
  <si>
    <t>Poomsae - Equipos (4)</t>
  </si>
  <si>
    <t>Poomsae - Equipos (5)</t>
  </si>
  <si>
    <t>Poomsae - Freestyle - Individual</t>
  </si>
  <si>
    <t>Poomsae - Freestyle - Parejas (1)</t>
  </si>
  <si>
    <t>Poomsae - Freestyle - Parejas (2)</t>
  </si>
  <si>
    <t>Poomsae - Freestyle - Parejas (3)</t>
  </si>
  <si>
    <t>Poomsae - Freestyle - Parejas (4)</t>
  </si>
  <si>
    <t>Poomsae - Freestyle - Parejas (5)</t>
  </si>
  <si>
    <t>Poomsae - Freestyle - Parejas (6)</t>
  </si>
  <si>
    <t>Poomsae - Freestyle - Parejas (7)</t>
  </si>
  <si>
    <t>Poomsae - Freestyle - Parejas (8)</t>
  </si>
  <si>
    <t>Poomsae - Freestyle - Equipos (1)</t>
  </si>
  <si>
    <t>Poomsae - Freestyle - Equipos (2)</t>
  </si>
  <si>
    <t>Poomsae - Freestyle - Equipos (3)</t>
  </si>
  <si>
    <t>Poomsae - Freestyle - Equipos (4)</t>
  </si>
  <si>
    <t>Poomsae - Freestyle - Equipos (5)</t>
  </si>
  <si>
    <t>TK3</t>
  </si>
  <si>
    <t>CADETEMASC</t>
  </si>
  <si>
    <t>CADETEFEM</t>
  </si>
  <si>
    <t>JUNIORMASC</t>
  </si>
  <si>
    <t>JUNIORFEM</t>
  </si>
  <si>
    <t>SENIORFEM</t>
  </si>
  <si>
    <t>EJECMASC</t>
  </si>
  <si>
    <t>EJECFEM</t>
  </si>
  <si>
    <t>No excede 33 Kg.</t>
  </si>
  <si>
    <t>No excede 29 Kg.</t>
  </si>
  <si>
    <t>No excede 45 Kg.</t>
  </si>
  <si>
    <t>No excede 42 Kg.</t>
  </si>
  <si>
    <t>No excede 54 Kg.</t>
  </si>
  <si>
    <t>No excede 46Kg.</t>
  </si>
  <si>
    <t>Más de 33 Kg. &amp; No excede 37 Kg.</t>
  </si>
  <si>
    <t>Más de 29 Kg. &amp; No excede 33 Kg.</t>
  </si>
  <si>
    <t>Más de 45 Kg. &amp; No excede 48 Kg.</t>
  </si>
  <si>
    <t>Más de 42 Kg. &amp; No excede 44 Kg.</t>
  </si>
  <si>
    <t>Más de 54 Kg. &amp; No excede 58 Kg.</t>
  </si>
  <si>
    <t>Más de 46 Kg. &amp; No excede 49 Kg.</t>
  </si>
  <si>
    <t>Más de 37 Kg. &amp; No excede 41 Kg.</t>
  </si>
  <si>
    <t>Más de 48 Kg. &amp; No excede 51 Kg.</t>
  </si>
  <si>
    <t>Más de 44 Kg. &amp; No excede 46 Kg.</t>
  </si>
  <si>
    <t>Más de 58 Kg. &amp; No excede 63 Kg.</t>
  </si>
  <si>
    <t>Más de 49 Kg. &amp; No excede 53 Kg.</t>
  </si>
  <si>
    <t>Más de 41 Kg. &amp; No excede 45 Kg.</t>
  </si>
  <si>
    <t>Más de 51 Kg. &amp; No excede 55 Kg.</t>
  </si>
  <si>
    <t>Más de 63 Kg. &amp; No excede 68 Kg.</t>
  </si>
  <si>
    <t>Más de 53 Kg. &amp; No excede 57 Kg.</t>
  </si>
  <si>
    <t>Más de 45 Kg. &amp; No excede 49 Kg.</t>
  </si>
  <si>
    <t>Más de 41 Kg. &amp; No excede 44 Kg.</t>
  </si>
  <si>
    <t>Más de 55 Kg. &amp; No excede 59 Kg.</t>
  </si>
  <si>
    <t>Más de 49 Kg. &amp; No excede 52 Kg.</t>
  </si>
  <si>
    <t>Más de 68 Kg. &amp; No excede 74 Kg.</t>
  </si>
  <si>
    <t>Más de 57 Kg. &amp; No excede 62 Kg.</t>
  </si>
  <si>
    <t>Más de 44 Kg. &amp; No excede 47 Kg.</t>
  </si>
  <si>
    <t>Más de 59 Kg. &amp; No excede 63 Kg.</t>
  </si>
  <si>
    <t>Más de 52 Kg. &amp; No excede 55 Kg.</t>
  </si>
  <si>
    <t>Más de 74 Kg. &amp; No excede 80 Kg.</t>
  </si>
  <si>
    <t>Más de 62 Kg. &amp; No excede 67 Kg.</t>
  </si>
  <si>
    <t>Más de 47 Kg. &amp; No excede 51 Kg.</t>
  </si>
  <si>
    <t>Más de 80 Kg. &amp; No excede 87 Kg.</t>
  </si>
  <si>
    <t>Más de 67 Kg. &amp; No excede 73 Kg.</t>
  </si>
  <si>
    <t>Más de 57 Kg. &amp; No excede 61 Kg.</t>
  </si>
  <si>
    <t>Más de 68 Kg. &amp; No excede 73 Kg.</t>
  </si>
  <si>
    <t>Mas 87 Kg.</t>
  </si>
  <si>
    <t>Mas 73 Kg.</t>
  </si>
  <si>
    <t>Más de 61 Kg. &amp; No excede 65 Kg.</t>
  </si>
  <si>
    <t>Más de 73 Kg. &amp; No excede 78 Kg.</t>
  </si>
  <si>
    <t>Mas 65 Kg.</t>
  </si>
  <si>
    <t>Mas 59 Kg.</t>
  </si>
  <si>
    <t>Mas 78 Kg.</t>
  </si>
  <si>
    <t>Mas 68 Kg.</t>
  </si>
  <si>
    <t>EVENTO 1</t>
  </si>
  <si>
    <t>EVENTO NÚMERO 1</t>
  </si>
  <si>
    <t>EVENTO NÚMERO 2</t>
  </si>
  <si>
    <t>DIVISION 2</t>
  </si>
  <si>
    <t>TBSENIOR</t>
  </si>
  <si>
    <t>TBEJECUTIVO</t>
  </si>
  <si>
    <t>CATEGORIA</t>
  </si>
  <si>
    <t>PM_INFANTIL</t>
  </si>
  <si>
    <t>PM_CADETE</t>
  </si>
  <si>
    <t>PM_JUNIOR</t>
  </si>
  <si>
    <t>PM_SENIORU30</t>
  </si>
  <si>
    <t>PM_SENIORU40</t>
  </si>
  <si>
    <t>SENIORMASC</t>
  </si>
  <si>
    <t>CATEGORIA 2</t>
  </si>
  <si>
    <t>DIVISIONEV2</t>
  </si>
  <si>
    <t>COSTOS</t>
  </si>
  <si>
    <t>RESUMEN DE INSCRIPCIÓN</t>
  </si>
  <si>
    <t>COACH &amp; ASISTENTES</t>
  </si>
  <si>
    <t>ESTADISTICA DE INSCRIPCIÓN</t>
  </si>
  <si>
    <t>COMBATE</t>
  </si>
  <si>
    <t>POOMSAE IND</t>
  </si>
  <si>
    <t>POOMSAE PAREJAS</t>
  </si>
  <si>
    <t>POOMSAE EQUIPOS</t>
  </si>
  <si>
    <t>FREESTYLE IND</t>
  </si>
  <si>
    <t>FREESTYLE PAREJAS</t>
  </si>
  <si>
    <t>FREESTYLE EQUIPOS</t>
  </si>
  <si>
    <t>Jefe de Entrenadores:</t>
  </si>
  <si>
    <t>Entrenador 1:</t>
  </si>
  <si>
    <t>Entrenador 2:</t>
  </si>
  <si>
    <t>Entrenador 3:</t>
  </si>
  <si>
    <t>Entrenador 4:</t>
  </si>
  <si>
    <t>Entrenador 5:</t>
  </si>
  <si>
    <t>Entrenador 6:</t>
  </si>
  <si>
    <t>Entrenador 7:</t>
  </si>
  <si>
    <t>MONTO TOTAL:</t>
  </si>
  <si>
    <t>TOTAL DE INSCRIPCIONES:</t>
  </si>
  <si>
    <t>HOJA DE INSCRIPCIÓN - COMBATE &amp; POOMSAE</t>
  </si>
  <si>
    <t>INSCRIPCIÓN DE ATLETAS:</t>
  </si>
  <si>
    <t>CATEGORÍA DE EVENTO 1</t>
  </si>
  <si>
    <t>CATEGORIA DE EVENTO 2</t>
  </si>
  <si>
    <t>CATEGORIA DE EVENTO 3</t>
  </si>
  <si>
    <t>EVENTO 3</t>
  </si>
  <si>
    <t>EVENTO NÚMERO 3</t>
  </si>
  <si>
    <t>DIVISIONEV3</t>
  </si>
  <si>
    <t>CATEGORIA 3</t>
  </si>
  <si>
    <t>numero de eventos</t>
  </si>
  <si>
    <t xml:space="preserve">Combate </t>
  </si>
  <si>
    <t>Poomsae</t>
  </si>
  <si>
    <t>PEWEE &amp; INFANTIL</t>
  </si>
  <si>
    <t>PEWEE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</si>
</sst>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₡&quot;* #,##0.00_-;\-&quot;₡&quot;* #,##0.00_-;_-&quot;₡&quot;* &quot;-&quot;??_-;_-@_-"/>
  </numFmts>
  <fonts count="18" x14ac:knownFonts="1">
    <font>
      <sz val="11"/>
      <color theme="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name val="Trebuchet MS"/>
      <family val="2"/>
      <scheme val="minor"/>
    </font>
    <font>
      <sz val="10"/>
      <name val="Trebuchet MS"/>
      <family val="2"/>
      <scheme val="minor"/>
    </font>
    <font>
      <b/>
      <sz val="10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b/>
      <sz val="18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b/>
      <sz val="12"/>
      <color theme="1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12"/>
      <color theme="1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b/>
      <sz val="20"/>
      <color theme="0"/>
      <name val="Trebuchet MS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/>
        <bgColor theme="5"/>
      </patternFill>
    </fill>
    <fill>
      <patternFill patternType="solid">
        <fgColor theme="5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</cellStyleXfs>
  <cellXfs count="67">
    <xf numFmtId="0" fontId="0" fillId="0" borderId="0" xfId="0"/>
    <xf numFmtId="0" fontId="5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2" fillId="3" borderId="0" xfId="2"/>
    <xf numFmtId="0" fontId="3" fillId="2" borderId="0" xfId="1" applyAlignment="1">
      <alignment horizontal="right"/>
    </xf>
    <xf numFmtId="0" fontId="10" fillId="0" borderId="0" xfId="1" applyFont="1" applyFill="1" applyAlignment="1">
      <alignment horizontal="right"/>
    </xf>
    <xf numFmtId="0" fontId="0" fillId="0" borderId="0" xfId="0" applyFill="1"/>
    <xf numFmtId="0" fontId="2" fillId="0" borderId="0" xfId="2" applyFill="1"/>
    <xf numFmtId="0" fontId="0" fillId="3" borderId="0" xfId="2" applyFont="1"/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0" fillId="0" borderId="0" xfId="2" applyFont="1" applyFill="1" applyBorder="1" applyAlignment="1" applyProtection="1"/>
    <xf numFmtId="0" fontId="0" fillId="0" borderId="0" xfId="2" applyFont="1" applyFill="1" applyBorder="1" applyAlignment="1" applyProtection="1">
      <alignment horizontal="left"/>
    </xf>
    <xf numFmtId="0" fontId="2" fillId="0" borderId="0" xfId="2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7" fillId="2" borderId="0" xfId="1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15" fillId="2" borderId="9" xfId="1" applyFont="1" applyBorder="1" applyAlignment="1">
      <alignment horizontal="center" vertical="center"/>
    </xf>
    <xf numFmtId="0" fontId="0" fillId="5" borderId="10" xfId="3" applyFont="1" applyBorder="1" applyAlignment="1">
      <alignment horizontal="center"/>
    </xf>
    <xf numFmtId="0" fontId="2" fillId="5" borderId="11" xfId="3" applyBorder="1" applyAlignment="1">
      <alignment horizontal="center"/>
    </xf>
    <xf numFmtId="0" fontId="2" fillId="5" borderId="12" xfId="3" applyBorder="1" applyAlignment="1">
      <alignment horizontal="center"/>
    </xf>
    <xf numFmtId="0" fontId="0" fillId="3" borderId="13" xfId="2" applyFont="1" applyBorder="1" applyAlignment="1">
      <alignment horizontal="center"/>
    </xf>
    <xf numFmtId="0" fontId="2" fillId="3" borderId="14" xfId="2" applyBorder="1" applyAlignment="1">
      <alignment horizontal="center"/>
    </xf>
    <xf numFmtId="0" fontId="2" fillId="3" borderId="15" xfId="2" applyBorder="1" applyAlignment="1">
      <alignment horizontal="center"/>
    </xf>
    <xf numFmtId="0" fontId="9" fillId="2" borderId="0" xfId="1" applyFont="1" applyAlignment="1">
      <alignment horizontal="center"/>
    </xf>
    <xf numFmtId="0" fontId="10" fillId="2" borderId="0" xfId="1" applyFont="1" applyAlignment="1">
      <alignment horizontal="right"/>
    </xf>
    <xf numFmtId="0" fontId="13" fillId="3" borderId="0" xfId="2" applyFont="1" applyAlignment="1" applyProtection="1">
      <alignment horizontal="left"/>
      <protection locked="0"/>
    </xf>
    <xf numFmtId="0" fontId="10" fillId="2" borderId="0" xfId="1" applyFont="1" applyAlignment="1">
      <alignment horizontal="center"/>
    </xf>
    <xf numFmtId="0" fontId="2" fillId="5" borderId="3" xfId="3" applyBorder="1" applyAlignment="1">
      <alignment horizontal="right"/>
    </xf>
    <xf numFmtId="0" fontId="2" fillId="3" borderId="3" xfId="2" applyBorder="1" applyAlignment="1" applyProtection="1">
      <alignment horizontal="center"/>
      <protection locked="0"/>
    </xf>
    <xf numFmtId="0" fontId="8" fillId="2" borderId="0" xfId="1" applyFont="1" applyAlignment="1">
      <alignment horizontal="center" vertical="center"/>
    </xf>
    <xf numFmtId="44" fontId="11" fillId="3" borderId="0" xfId="2" applyNumberFormat="1" applyFont="1" applyAlignment="1">
      <alignment horizontal="center"/>
    </xf>
    <xf numFmtId="0" fontId="11" fillId="3" borderId="0" xfId="2" applyFont="1" applyAlignment="1">
      <alignment horizontal="center"/>
    </xf>
    <xf numFmtId="0" fontId="3" fillId="2" borderId="0" xfId="1" applyAlignment="1">
      <alignment horizontal="right"/>
    </xf>
    <xf numFmtId="0" fontId="14" fillId="4" borderId="7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/>
    </xf>
    <xf numFmtId="0" fontId="7" fillId="2" borderId="0" xfId="1" applyFont="1" applyBorder="1" applyAlignment="1" applyProtection="1">
      <alignment horizontal="center"/>
    </xf>
    <xf numFmtId="0" fontId="1" fillId="2" borderId="0" xfId="1" applyFont="1" applyBorder="1" applyAlignment="1" applyProtection="1">
      <alignment horizontal="right"/>
    </xf>
    <xf numFmtId="0" fontId="0" fillId="3" borderId="0" xfId="2" applyFont="1" applyBorder="1" applyAlignment="1" applyProtection="1">
      <alignment horizontal="left"/>
    </xf>
  </cellXfs>
  <cellStyles count="4">
    <cellStyle name="40% - Accent2" xfId="2" builtinId="35"/>
    <cellStyle name="60% - Accent2" xfId="3" builtinId="36"/>
    <cellStyle name="Accent2" xfId="1" builtinId="33"/>
    <cellStyle name="Normal" xfId="0" builtinId="0"/>
  </cellStyles>
  <dxfs count="1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rebuchet MS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00"/>
        </left>
        <right style="thin">
          <color rgb="FFFFFF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right style="thick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theme="0"/>
        </lef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theme="0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Trebuchet MS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00"/>
        </left>
        <right style="thin">
          <color rgb="FFFFFF0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rgb="FFFFFF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Inscripcion atlet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640294</xdr:colOff>
      <xdr:row>19</xdr:row>
      <xdr:rowOff>52916</xdr:rowOff>
    </xdr:from>
    <xdr:to>
      <xdr:col>11</xdr:col>
      <xdr:colOff>645586</xdr:colOff>
      <xdr:row>20</xdr:row>
      <xdr:rowOff>164041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795D4-0975-4EA0-8767-64918F4E50F4}"/>
            </a:ext>
          </a:extLst>
        </xdr:cNvPr>
        <xdr:cNvSpPr/>
      </xdr:nvSpPr>
      <xdr:spPr>
        <a:xfrm>
          <a:off x="5106461" y="4392083"/>
          <a:ext cx="2047875" cy="32279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R" sz="1200" u="sng"/>
            <a:t>CLIC AQUI</a:t>
          </a:r>
          <a:r>
            <a:rPr lang="es-CR" sz="1200"/>
            <a:t> PARA INSCRIBIR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81492</xdr:colOff>
      <xdr:row>4</xdr:row>
      <xdr:rowOff>123824</xdr:rowOff>
    </xdr:from>
    <xdr:to>
      <xdr:col>8</xdr:col>
      <xdr:colOff>1152525</xdr:colOff>
      <xdr:row>6</xdr:row>
      <xdr:rowOff>38099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2FABF3-4085-402C-9EFB-30299E9903BB}"/>
            </a:ext>
          </a:extLst>
        </xdr:cNvPr>
        <xdr:cNvSpPr/>
      </xdr:nvSpPr>
      <xdr:spPr>
        <a:xfrm>
          <a:off x="8025342" y="1047749"/>
          <a:ext cx="2214033" cy="3143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000" b="1" u="sng"/>
            <a:t>VOLVER</a:t>
          </a:r>
          <a:r>
            <a:rPr lang="es-CR" sz="1000" baseline="0"/>
            <a:t> A LA PAGINA DE RESUMEN</a:t>
          </a:r>
          <a:endParaRPr lang="es-CR" sz="10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12" displayName="Table12" ref="A9:U203" headerRowDxfId="175" dataDxfId="173" totalsRowDxfId="171" headerRowBorderDxfId="174" tableBorderDxfId="172">
  <tableColumns count="21">
    <tableColumn id="1" xr3:uid="{00000000-0010-0000-0000-000001000000}" name="#" totalsRowLabel="Total" dataDxfId="170" totalsRowDxfId="169"/>
    <tableColumn id="2" xr3:uid="{00000000-0010-0000-0000-000002000000}" name="NOMBRE DEL ATLETA" dataDxfId="168" totalsRowDxfId="167"/>
    <tableColumn id="3" xr3:uid="{00000000-0010-0000-0000-000003000000}" name="COLOR CINTURÓN" dataDxfId="166" totalsRowDxfId="165"/>
    <tableColumn id="4" xr3:uid="{00000000-0010-0000-0000-000004000000}" name="SEXO" dataDxfId="164" totalsRowDxfId="163"/>
    <tableColumn id="5" xr3:uid="{00000000-0010-0000-0000-000005000000}" name="AÑO NACIMIENTO" dataDxfId="162" totalsRowDxfId="161"/>
    <tableColumn id="6" xr3:uid="{00000000-0010-0000-0000-000006000000}" name="DIVISION" dataDxfId="1">
      <calculatedColumnFormula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calculatedColumnFormula>
    </tableColumn>
    <tableColumn id="13" xr3:uid="{B31AFDDC-02C4-409F-AA17-817857185742}" name="DIVISION 2" dataDxfId="160" totalsRowDxfId="159">
      <calculatedColumnFormula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calculatedColumnFormula>
    </tableColumn>
    <tableColumn id="14" xr3:uid="{EA432168-7E28-4AC1-929F-94CA26A6B17C}" name="CATEGORIA" dataDxfId="0">
      <calculatedColumnFormula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calculatedColumnFormula>
    </tableColumn>
    <tableColumn id="10" xr3:uid="{CF06DC33-EAD5-4EEB-BFBF-2B278F3E2CD1}" name="EVENTO 1" dataDxfId="158"/>
    <tableColumn id="11" xr3:uid="{DC4A91DE-8738-4D0D-BC3C-5B6F2051F815}" name="CATEGORÍA DE EVENTO 1" dataDxfId="157"/>
    <tableColumn id="15" xr3:uid="{9A40798E-3287-4D26-8844-A489C87B6457}" name="DIVISIONEV2" dataDxfId="156" totalsRowDxfId="155">
      <calculatedColumnFormula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calculatedColumnFormula>
    </tableColumn>
    <tableColumn id="9" xr3:uid="{DF63FBA1-C4E4-47D6-8009-AA85D031FE7C}" name="CATEGORIA 2" dataDxfId="154" totalsRowDxfId="153">
      <calculatedColumnFormula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calculatedColumnFormula>
    </tableColumn>
    <tableColumn id="7" xr3:uid="{0A9D0423-7A32-4CAD-AF7C-EA57953334B8}" name="EVENTO2" dataDxfId="152" totalsRowDxfId="151"/>
    <tableColumn id="8" xr3:uid="{00000000-0010-0000-0000-000008000000}" name="CATEGORIA DE EVENTO 2" totalsRowFunction="count" dataDxfId="150" totalsRowDxfId="149"/>
    <tableColumn id="20" xr3:uid="{9D1C2273-9BC5-4EB1-972B-A064CA7CA0A4}" name="DIVISIONEV3" dataDxfId="148" totalsRowDxfId="147">
      <calculatedColumnFormula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calculatedColumnFormula>
    </tableColumn>
    <tableColumn id="19" xr3:uid="{C8EF4DD3-70A7-4DA9-ABE4-FE1B5AE76C52}" name="CATEGORIA 3" dataDxfId="146" totalsRowDxfId="145">
      <calculatedColumnFormula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calculatedColumnFormula>
    </tableColumn>
    <tableColumn id="18" xr3:uid="{D23A3F22-1167-493A-90C5-0EA5B17C23CD}" name="EVENTO 3" dataDxfId="144" totalsRowDxfId="143"/>
    <tableColumn id="17" xr3:uid="{16C001AA-90EE-466E-A7F7-7753568FB6A7}" name="CATEGORIA DE EVENTO 3" dataDxfId="142" totalsRowDxfId="141"/>
    <tableColumn id="21" xr3:uid="{C3FBAAA5-F224-4198-8B41-C63BD1416D63}" name="numero de eventos" dataDxfId="140" totalsRowDxfId="139">
      <calculatedColumnFormula>IF(Table12[[#This Row],[CATEGORÍA DE EVENTO 1]]="",0,1)+IF(Table12[[#This Row],[CATEGORIA DE EVENTO 2]]="",0,1)+IF(Table12[[#This Row],[CATEGORIA DE EVENTO 3]]="",0,1)</calculatedColumnFormula>
    </tableColumn>
    <tableColumn id="12" xr3:uid="{EBB988F1-3CAF-4A60-9344-BCC49782C19A}" name="OCULTA_1" dataDxfId="138" totalsRowDxfId="137">
      <calculatedColumnFormula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calculatedColumnFormula>
    </tableColumn>
    <tableColumn id="16" xr3:uid="{59F5B3AC-634A-43FA-AF9B-73E29BC15961}" name="COSTOS" dataDxfId="136">
      <calculatedColumnFormula>IF(Table12[[#This Row],[numero de eventos]]=1,15000,IF(Table12[[#This Row],[numero de eventos]]=2,20000,IF(Table12[[#This Row],[numero de eventos]]=3,30000,0)))</calculatedColumnFormula>
    </tableColumn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PM_SENIORU40" displayName="PM_SENIORU40" ref="T1:T10" totalsRowShown="0" headerRowDxfId="87" dataDxfId="85" headerRowBorderDxfId="86" tableBorderDxfId="84" totalsRowBorderDxfId="83">
  <autoFilter ref="T1:T10" xr:uid="{00000000-0009-0000-0100-00000B000000}"/>
  <tableColumns count="1">
    <tableColumn id="1" xr3:uid="{00000000-0010-0000-0900-000001000000}" name="PM_SENIORU40" dataDxfId="8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PM_INFANTIL" displayName="PM_INFANTIL" ref="P1:P3" totalsRowShown="0" headerRowDxfId="81" dataDxfId="79" headerRowBorderDxfId="80" tableBorderDxfId="78" totalsRowBorderDxfId="77">
  <autoFilter ref="P1:P3" xr:uid="{00000000-0009-0000-0100-000007000000}"/>
  <tableColumns count="1">
    <tableColumn id="1" xr3:uid="{00000000-0010-0000-0A00-000001000000}" name="PM_INFANTIL" dataDxfId="7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FF07ED-9C30-4C4A-8E4F-431E2CAC99A8}" name="anopeso" displayName="anopeso" ref="A10:A22" totalsRowShown="0" headerRowDxfId="75" dataDxfId="74">
  <autoFilter ref="A10:A22" xr:uid="{E8764946-7051-4368-BE03-03CE7BC82F01}"/>
  <tableColumns count="1">
    <tableColumn id="1" xr3:uid="{84DDD0A0-4013-4E69-B804-063687C129AD}" name="AÑOPESO" dataDxfId="73"/>
  </tableColumns>
  <tableStyleInfo name="TableStyleMedium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F5AEA-4471-452A-ADEB-A9267CE9CC7E}" name="Table13" displayName="Table13" ref="A1:A5" totalsRowShown="0" headerRowDxfId="72" dataDxfId="70" headerRowBorderDxfId="71" tableBorderDxfId="69">
  <autoFilter ref="A1:A5" xr:uid="{39F7607E-2ED3-48DD-891C-899AA4F01EC7}"/>
  <tableColumns count="1">
    <tableColumn id="1" xr3:uid="{BE6677CF-C937-484B-8EDD-862B535405C1}" name="Sexo" dataDxfId="68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B16E258-1CDB-4A9C-B39A-F02D75EEB446}" name="EVENTOS" displayName="EVENTOS" ref="N1:N32" totalsRowShown="0" headerRowDxfId="67" dataDxfId="66">
  <autoFilter ref="N1:N32" xr:uid="{E13AA286-D78A-491F-90C9-4BB6F445950C}"/>
  <tableColumns count="1">
    <tableColumn id="1" xr3:uid="{6FBEEF02-05F7-4767-80A1-7090B6B49013}" name="EVENTOS" dataDxfId="65"/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7D237CB-FA43-4DB6-995E-3B70B59DCB37}" name="CADETEMASC" displayName="CADETEMASC" ref="V1:V11" totalsRowShown="0" headerRowDxfId="64" dataDxfId="62" headerRowBorderDxfId="63" tableBorderDxfId="61" totalsRowBorderDxfId="60">
  <autoFilter ref="V1:V11" xr:uid="{6ED0CB7D-AE90-4057-B84F-4201E4D4B535}"/>
  <tableColumns count="1">
    <tableColumn id="1" xr3:uid="{9E82475B-8678-4EB9-8B73-8BCF9821668E}" name="CADETEMASC" dataDxfId="5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25C9D54-C5FB-4F4B-A50E-1BE4DF0D550B}" name="CADETEFEM" displayName="CADETEFEM" ref="W1:W11" totalsRowShown="0" headerRowDxfId="58" dataDxfId="56" headerRowBorderDxfId="57" tableBorderDxfId="55" totalsRowBorderDxfId="54">
  <autoFilter ref="W1:W11" xr:uid="{FB99A4BA-26A3-423B-A3EA-4608833CA740}"/>
  <tableColumns count="1">
    <tableColumn id="1" xr3:uid="{0D56D203-3A66-4ABA-BC91-D6CE85E3CD52}" name="CADETEFEM" dataDxfId="5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7E88A6-DB7C-43F6-81AA-C7B7719CF598}" name="JUNIORMASC" displayName="JUNIORMASC" ref="X1:X11" totalsRowShown="0" headerRowDxfId="52" dataDxfId="50" headerRowBorderDxfId="51" tableBorderDxfId="49" totalsRowBorderDxfId="48">
  <autoFilter ref="X1:X11" xr:uid="{45BD6D72-CE86-412D-B318-87F190AD47B1}"/>
  <tableColumns count="1">
    <tableColumn id="1" xr3:uid="{8CA51FA3-24DD-47A9-A983-E274F9C9525C}" name="JUNIORMASC" dataDxfId="47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05FF00F-3C20-45C5-943C-ED324B5B4B98}" name="JUNIORFEM" displayName="JUNIORFEM" ref="Y1:Y11" totalsRowShown="0" headerRowDxfId="46" dataDxfId="44" headerRowBorderDxfId="45" tableBorderDxfId="43" totalsRowBorderDxfId="42">
  <autoFilter ref="Y1:Y11" xr:uid="{30A80901-B26A-4558-B8E5-155774D3E700}"/>
  <tableColumns count="1">
    <tableColumn id="1" xr3:uid="{427B45C4-F66A-4100-A771-D1BF85F65A8C}" name="JUNIORFEM" dataDxfId="4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010C973-8518-4BF4-9104-39F81AE98950}" name="SENIORMASC" displayName="SENIORMASC" ref="Z1:Z9" totalsRowShown="0" headerRowDxfId="40" dataDxfId="38" headerRowBorderDxfId="39" tableBorderDxfId="37" totalsRowBorderDxfId="36">
  <autoFilter ref="Z1:Z9" xr:uid="{37E8B79F-920F-417E-A568-6733F8D98D4F}"/>
  <tableColumns count="1">
    <tableColumn id="1" xr3:uid="{6C6A2A84-AD52-4574-98FA-4A20429F3F0F}" name="SENIORMASC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CADETE" displayName="TBCADETE" ref="E1:E4" totalsRowShown="0" headerRowDxfId="135" dataDxfId="133" headerRowBorderDxfId="134" tableBorderDxfId="132" totalsRowBorderDxfId="131">
  <tableColumns count="1">
    <tableColumn id="1" xr3:uid="{00000000-0010-0000-0100-000001000000}" name="TBCADETE" dataDxfId="130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D87AE8B-C207-4AE5-9789-3F3DFBA62C51}" name="SENIORFEM" displayName="SENIORFEM" ref="AA1:AA9" totalsRowShown="0" headerRowDxfId="34" dataDxfId="32" headerRowBorderDxfId="33" tableBorderDxfId="31" totalsRowBorderDxfId="30">
  <autoFilter ref="AA1:AA9" xr:uid="{37E84B2E-595D-4A32-9EE7-9C990BE13C08}"/>
  <tableColumns count="1">
    <tableColumn id="1" xr3:uid="{0E3496EF-0CCE-43CC-8E3C-2DC8BD99B8BD}" name="SENIORFEM" dataDxfId="2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29BF487-85AA-49A4-894C-FAC9679D3740}" name="EJECMASC" displayName="EJECMASC" ref="AB1:AB9" totalsRowShown="0" headerRowDxfId="28" dataDxfId="26" headerRowBorderDxfId="27" tableBorderDxfId="25" totalsRowBorderDxfId="24">
  <autoFilter ref="AB1:AB9" xr:uid="{3CB136D4-958C-40AA-A310-9D5A4AB92843}"/>
  <tableColumns count="1">
    <tableColumn id="1" xr3:uid="{F54895B3-8656-44AF-8A35-072330F76C60}" name="EJECMASC" dataDxfId="2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59C6EA9-23C1-4FE0-AF25-17400603A2BB}" name="EJECFEM" displayName="EJECFEM" ref="AC1:AC9" totalsRowShown="0" headerRowDxfId="22" dataDxfId="20" headerRowBorderDxfId="21" tableBorderDxfId="19" totalsRowBorderDxfId="18">
  <autoFilter ref="AC1:AC9" xr:uid="{C8FD7473-BE08-4728-B2EC-EA1EADFBFFB8}"/>
  <tableColumns count="1">
    <tableColumn id="1" xr3:uid="{9D660BC4-1D2A-4E7A-B410-D4AA5BE31E1D}" name="EJECFEM" dataDxfId="1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876DDAC-AF7F-43DA-8F80-4AFF13C539C3}" name="tbsenior24" displayName="tbsenior24" ref="I1:I18" totalsRowShown="0" headerRowDxfId="16" dataDxfId="14" headerRowBorderDxfId="15" tableBorderDxfId="13" totalsRowBorderDxfId="12">
  <autoFilter ref="I1:I18" xr:uid="{05458E7E-801D-4D2E-8908-279AE2502544}"/>
  <tableColumns count="1">
    <tableColumn id="1" xr3:uid="{CE121454-0A90-4C3C-8243-3832BFEF9E2D}" name="TBSENIOR" dataDxfId="11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07DF1AB-1217-4A8C-8CD7-4C3FA27E80A2}" name="tbejecutivo25" displayName="tbejecutivo25" ref="J1:J29" totalsRowShown="0" headerRowDxfId="10" dataDxfId="8" headerRowBorderDxfId="9" tableBorderDxfId="7" totalsRowBorderDxfId="6">
  <autoFilter ref="J1:J29" xr:uid="{4F309079-88F9-422C-9CEF-D35C6C8BF2FB}"/>
  <tableColumns count="1">
    <tableColumn id="1" xr3:uid="{B331F42D-AB5D-464B-8F95-C9454570B66A}" name="TBEJECUTIVO" dataDxfId="5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F45896B-60C6-4829-81A3-F755CA30D8C8}" name="Table25" displayName="Table25" ref="C1:C7" totalsRowShown="0" headerRowDxfId="4" dataDxfId="3">
  <autoFilter ref="C1:C7" xr:uid="{2C8B4CEF-7657-41A8-ADEB-451216005061}"/>
  <tableColumns count="1">
    <tableColumn id="1" xr3:uid="{31E2B7F5-ADBE-4C1F-BAD3-CBDA97AE1D4D}" name="TBINFANTIL" dataDxfId="2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junior" displayName="tbjunior" ref="F1:F4" totalsRowShown="0" headerRowDxfId="129" dataDxfId="127" headerRowBorderDxfId="128" tableBorderDxfId="126" totalsRowBorderDxfId="125">
  <tableColumns count="1">
    <tableColumn id="1" xr3:uid="{00000000-0010-0000-0200-000001000000}" name="TBJUNIOR" dataDxfId="124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bsenior" displayName="tbsenior" ref="G1:G14" totalsRowShown="0" headerRowDxfId="123" dataDxfId="121" headerRowBorderDxfId="122" tableBorderDxfId="120" totalsRowBorderDxfId="119">
  <tableColumns count="1">
    <tableColumn id="1" xr3:uid="{00000000-0010-0000-0300-000001000000}" name="UNDER 30" dataDxfId="118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ejecutivo" displayName="tbejecutivo" ref="H1:H14" totalsRowShown="0" headerRowDxfId="117" dataDxfId="115" headerRowBorderDxfId="116" tableBorderDxfId="114" totalsRowBorderDxfId="113">
  <tableColumns count="1">
    <tableColumn id="1" xr3:uid="{00000000-0010-0000-0400-000001000000}" name="UNDER 40" dataDxfId="112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CINTURON" displayName="CINTURON" ref="L1:L8" totalsRowShown="0" headerRowDxfId="111" dataDxfId="109" headerRowBorderDxfId="110" tableBorderDxfId="108" totalsRowBorderDxfId="107">
  <tableColumns count="1">
    <tableColumn id="1" xr3:uid="{00000000-0010-0000-0500-000001000000}" name="CINTURON" dataDxfId="10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PM_CADETE" displayName="PM_CADETE" comment="no" ref="Q1:Q10" totalsRowShown="0" headerRowDxfId="105" dataDxfId="103" headerRowBorderDxfId="104" tableBorderDxfId="102" totalsRowBorderDxfId="101">
  <autoFilter ref="Q1:Q10" xr:uid="{00000000-0009-0000-0100-000006000000}"/>
  <tableColumns count="1">
    <tableColumn id="1" xr3:uid="{00000000-0010-0000-0600-000001000000}" name="PM_CADETE" dataDxfId="10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M_JUNIOR" displayName="PM_JUNIOR" ref="R1:R10" totalsRowShown="0" headerRowDxfId="99" dataDxfId="97" headerRowBorderDxfId="98" tableBorderDxfId="96" totalsRowBorderDxfId="95">
  <autoFilter ref="R1:R10" xr:uid="{00000000-0009-0000-0100-000008000000}"/>
  <tableColumns count="1">
    <tableColumn id="1" xr3:uid="{00000000-0010-0000-0700-000001000000}" name="PM_JUNIOR" dataDxfId="9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M_SENIORU30" displayName="PM_SENIORU30" ref="S1:S10" totalsRowShown="0" headerRowDxfId="93" dataDxfId="91" headerRowBorderDxfId="92" tableBorderDxfId="90" totalsRowBorderDxfId="89">
  <autoFilter ref="S1:S10" xr:uid="{00000000-0009-0000-0100-00000A000000}"/>
  <tableColumns count="1">
    <tableColumn id="1" xr3:uid="{00000000-0010-0000-0800-000001000000}" name="PM_SENIORU30" dataDxfId="8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CD9E-0220-4375-9F68-A1062BC799D2}">
  <sheetPr codeName="Sheet1"/>
  <dimension ref="B1:M29"/>
  <sheetViews>
    <sheetView showGridLines="0" showRowColHeaders="0" tabSelected="1" zoomScale="90" zoomScaleNormal="90" workbookViewId="0">
      <selection activeCell="F8" sqref="F8:L8"/>
    </sheetView>
  </sheetViews>
  <sheetFormatPr defaultRowHeight="16.5" x14ac:dyDescent="0.3"/>
  <cols>
    <col min="1" max="1" width="1.25" customWidth="1"/>
    <col min="2" max="2" width="10.125" customWidth="1"/>
    <col min="3" max="3" width="10.375" customWidth="1"/>
    <col min="5" max="5" width="0.75" customWidth="1"/>
    <col min="9" max="9" width="8.75" customWidth="1"/>
    <col min="13" max="13" width="0.5" customWidth="1"/>
  </cols>
  <sheetData>
    <row r="1" spans="2:13" ht="7.5" customHeight="1" thickBot="1" x14ac:dyDescent="0.35"/>
    <row r="2" spans="2:13" ht="29.25" thickTop="1" thickBot="1" x14ac:dyDescent="0.35">
      <c r="B2" s="43" t="s">
        <v>32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3" x14ac:dyDescent="0.3">
      <c r="B3" s="44" t="s">
        <v>157</v>
      </c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3" ht="17.25" thickBot="1" x14ac:dyDescent="0.35">
      <c r="B4" s="47" t="s">
        <v>169</v>
      </c>
      <c r="C4" s="48"/>
      <c r="D4" s="48"/>
      <c r="E4" s="48"/>
      <c r="F4" s="48"/>
      <c r="G4" s="48"/>
      <c r="H4" s="48"/>
      <c r="I4" s="48"/>
      <c r="J4" s="48"/>
      <c r="K4" s="48"/>
      <c r="L4" s="49"/>
    </row>
    <row r="6" spans="2:13" ht="18.75" x14ac:dyDescent="0.3">
      <c r="B6" s="50" t="s">
        <v>137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2:13" ht="18" x14ac:dyDescent="0.35">
      <c r="B8" s="51" t="s">
        <v>31</v>
      </c>
      <c r="C8" s="51"/>
      <c r="D8" s="51"/>
      <c r="E8" s="15"/>
      <c r="F8" s="52"/>
      <c r="G8" s="52"/>
      <c r="H8" s="52"/>
      <c r="I8" s="52"/>
      <c r="J8" s="52"/>
      <c r="K8" s="52"/>
      <c r="L8" s="52"/>
    </row>
    <row r="10" spans="2:13" ht="18.75" thickBot="1" x14ac:dyDescent="0.4">
      <c r="B10" s="53" t="s">
        <v>138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2:13" ht="18" thickTop="1" thickBot="1" x14ac:dyDescent="0.35">
      <c r="B11" s="54" t="s">
        <v>147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</row>
    <row r="12" spans="2:13" ht="18" thickTop="1" thickBot="1" x14ac:dyDescent="0.35">
      <c r="B12" s="54" t="s">
        <v>148</v>
      </c>
      <c r="C12" s="54"/>
      <c r="D12" s="55"/>
      <c r="E12" s="55"/>
      <c r="F12" s="55"/>
      <c r="G12" s="55"/>
      <c r="H12" s="55"/>
      <c r="I12" s="55"/>
      <c r="J12" s="55"/>
      <c r="K12" s="55"/>
      <c r="L12" s="55"/>
    </row>
    <row r="13" spans="2:13" ht="18" thickTop="1" thickBot="1" x14ac:dyDescent="0.35">
      <c r="B13" s="54" t="s">
        <v>149</v>
      </c>
      <c r="C13" s="54"/>
      <c r="D13" s="55"/>
      <c r="E13" s="55"/>
      <c r="F13" s="55"/>
      <c r="G13" s="55"/>
      <c r="H13" s="55"/>
      <c r="I13" s="55"/>
      <c r="J13" s="55"/>
      <c r="K13" s="55"/>
      <c r="L13" s="55"/>
    </row>
    <row r="14" spans="2:13" ht="18" thickTop="1" thickBot="1" x14ac:dyDescent="0.35">
      <c r="B14" s="54" t="s">
        <v>150</v>
      </c>
      <c r="C14" s="54"/>
      <c r="D14" s="55"/>
      <c r="E14" s="55"/>
      <c r="F14" s="55"/>
      <c r="G14" s="55"/>
      <c r="H14" s="55"/>
      <c r="I14" s="55"/>
      <c r="J14" s="55"/>
      <c r="K14" s="55"/>
      <c r="L14" s="55"/>
    </row>
    <row r="15" spans="2:13" ht="18" thickTop="1" thickBot="1" x14ac:dyDescent="0.35">
      <c r="B15" s="54" t="s">
        <v>151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</row>
    <row r="16" spans="2:13" ht="18" thickTop="1" thickBot="1" x14ac:dyDescent="0.35">
      <c r="B16" s="54" t="s">
        <v>152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</row>
    <row r="17" spans="2:12" ht="18" thickTop="1" thickBot="1" x14ac:dyDescent="0.35">
      <c r="B17" s="54" t="s">
        <v>153</v>
      </c>
      <c r="C17" s="54"/>
      <c r="D17" s="55"/>
      <c r="E17" s="55"/>
      <c r="F17" s="55"/>
      <c r="G17" s="55"/>
      <c r="H17" s="55"/>
      <c r="I17" s="55"/>
      <c r="J17" s="55"/>
      <c r="K17" s="55"/>
      <c r="L17" s="55"/>
    </row>
    <row r="18" spans="2:12" ht="18" thickTop="1" thickBot="1" x14ac:dyDescent="0.35">
      <c r="B18" s="54" t="s">
        <v>154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</row>
    <row r="19" spans="2:12" ht="17.25" thickTop="1" x14ac:dyDescent="0.3"/>
    <row r="20" spans="2:12" x14ac:dyDescent="0.3">
      <c r="B20" s="56" t="s">
        <v>158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2:12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3" spans="2:12" ht="18" x14ac:dyDescent="0.35">
      <c r="B23" s="53" t="s">
        <v>139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5" spans="2:12" ht="18" x14ac:dyDescent="0.35">
      <c r="B25" s="51" t="s">
        <v>156</v>
      </c>
      <c r="C25" s="51"/>
      <c r="D25" s="51"/>
      <c r="E25" s="16"/>
      <c r="F25" s="58">
        <f>COUNTA('Inscripcion atletas'!B10:B203)</f>
        <v>0</v>
      </c>
      <c r="G25" s="58"/>
      <c r="H25" s="51" t="s">
        <v>155</v>
      </c>
      <c r="I25" s="51"/>
      <c r="J25" s="57">
        <f>'Inscripcion atletas'!U204</f>
        <v>0</v>
      </c>
      <c r="K25" s="57"/>
      <c r="L25" s="57"/>
    </row>
    <row r="26" spans="2:12" x14ac:dyDescent="0.3">
      <c r="E26" s="17"/>
    </row>
    <row r="27" spans="2:12" x14ac:dyDescent="0.3">
      <c r="B27" s="59" t="s">
        <v>140</v>
      </c>
      <c r="C27" s="59"/>
      <c r="D27" s="14">
        <f>COUNTIF(Table12[EVENTO 1],Resumen!B27)+COUNTIF(Table12[EVENTO2],Resumen!B27)+COUNTIF(Table12[EVENTO 3],Resumen!B27)</f>
        <v>0</v>
      </c>
      <c r="E27" s="18"/>
      <c r="F27" s="59" t="s">
        <v>141</v>
      </c>
      <c r="G27" s="59"/>
      <c r="H27" s="14">
        <f>COUNTIF(Table12[EVENTO 1],"Poomsae - Individual")+COUNTIF(Table12[EVENTO2],"Poomsae - Individual")+COUNTIF(Table12[EVENTO 3],"Poomsae - Individual")</f>
        <v>0</v>
      </c>
      <c r="J27" s="59" t="s">
        <v>144</v>
      </c>
      <c r="K27" s="59"/>
      <c r="L27" s="14">
        <f>COUNTIF(Table12[EVENTO 1],"Poomsae - Freestyle - Individual")+COUNTIF(Table12[EVENTO2],"Poomsae - Freestyle - Individual")+COUNTIF(Table12[EVENTO 3],"Poomsae - Freestyle - Individual")</f>
        <v>0</v>
      </c>
    </row>
    <row r="28" spans="2:12" x14ac:dyDescent="0.3">
      <c r="B28" s="59" t="s">
        <v>68</v>
      </c>
      <c r="C28" s="59"/>
      <c r="D28" s="14">
        <f>COUNTIF(Table12[EVENTO 1],Resumen!B28)+COUNTIF(Table12[EVENTO2],Resumen!B28)+COUNTIF(Table12[EVENTO 3],Resumen!B28)</f>
        <v>0</v>
      </c>
      <c r="E28" s="18"/>
      <c r="F28" s="59" t="s">
        <v>142</v>
      </c>
      <c r="G28" s="59"/>
      <c r="H28" s="14">
        <f>COUNTIF(Table12[EVENTO 1],"Poomsae - Parejas (1)")+COUNTIF(Table12[EVENTO 1],"Poomsae - Parejas (2)")+COUNTIF(Table12[EVENTO 1],"Poomsae - Parejas (3)")+COUNTIF(Table12[EVENTO 1],"Poomsae - Parejas (4)")+COUNTIF(Table12[EVENTO 1],"Poomsae - Parejas (5)")+COUNTIF(Table12[EVENTO 1],"Poomsae - Parejas (6)")+COUNTIF(Table12[EVENTO 1],"Poomsae - Parejas (7)")+COUNTIF(Table12[EVENTO 1],"Poomsae - Parejas (8)")+COUNTIF(Table12[EVENTO2],"Poomsae - Parejas (1)")+COUNTIF(Table12[EVENTO2],"Poomsae - Parejas (2)")+COUNTIF(Table12[EVENTO2],"Poomsae - Parejas (3)")+COUNTIF(Table12[EVENTO2],"Poomsae - Parejas (4)")+COUNTIF(Table12[EVENTO2],"Poomsae - Parejas (5)")+COUNTIF(Table12[EVENTO2],"Poomsae - Parejas (6)")+COUNTIF(Table12[EVENTO2],"Poomsae - Parejas (7)")+COUNTIF(Table12[EVENTO2],"Poomsae - Parejas (8)")+COUNTIF(Table12[EVENTO 3],"Poomsae - Parejas (1)")+COUNTIF(Table12[EVENTO 3],"Poomsae - Parejas (2)")+COUNTIF(Table12[EVENTO 3],"Poomsae - Parejas (3)")+COUNTIF(Table12[EVENTO 3],"Poomsae - Parejas (4)")+COUNTIF(Table12[EVENTO 3],"Poomsae - Parejas (5)")+COUNTIF(Table12[EVENTO 3],"Poomsae - Parejas (6)")+COUNTIF(Table12[EVENTO 3],"Poomsae - Parejas (7)")+COUNTIF(Table12[EVENTO 3],"Poomsae - Parejas (8)")</f>
        <v>0</v>
      </c>
      <c r="J28" s="59" t="s">
        <v>145</v>
      </c>
      <c r="K28" s="59"/>
      <c r="L28" s="14">
        <f>COUNTIF(Table12[EVENTO 1],"Poomsae - Freestyle - Parejas (1)")+COUNTIF(Table12[EVENTO 1],"Poomsae - Freestyle - Parejas (2)")+COUNTIF(Table12[EVENTO 1],"Poomsae - Freestyle - Parejas (3)")+COUNTIF(Table12[EVENTO 1],"Poomsae - Freestyle - Parejas (4)")+COUNTIF(Table12[EVENTO 1],"Poomsae - Freestyle - Parejas (5)")+COUNTIF(Table12[EVENTO 1],"Poomsae - Freestyle - Parejas (6)")+COUNTIF(Table12[EVENTO 1],"Poomsae - Freestyle - Parejas (7)")+COUNTIF(Table12[EVENTO 1],"Poomsae - Freestyle - Parejas (8)")+COUNTIF(Table12[EVENTO2],"Poomsae - Freestyle - Parejas (1)")+COUNTIF(Table12[EVENTO2],"Poomsae - Freestyle - Parejas (2)")+COUNTIF(Table12[EVENTO2],"Poomsae - Freestyle - Parejas (3)")+COUNTIF(Table12[EVENTO2],"Poomsae - Freestyle - Parejas (4)")+COUNTIF(Table12[EVENTO2],"Poomsae - Freestyle - Parejas (5)")+COUNTIF(Table12[EVENTO2],"Poomsae - Freestyle - Parejas (6)")+COUNTIF(Table12[EVENTO2],"Poomsae - Freestyle - Parejas (7)")+COUNTIF(Table12[EVENTO2],"Poomsae - Freestyle - Parejas (8)")+COUNTIF(Table12[EVENTO 3],"Poomsae - Freestyle - Parejas (1)")+COUNTIF(Table12[EVENTO 3],"Poomsae - Freestyle - Parejas (2)")+COUNTIF(Table12[EVENTO 3],"Poomsae - Freestyle - Parejas (3)")+COUNTIF(Table12[EVENTO 3],"Poomsae - Freestyle - Parejas (4)")+COUNTIF(Table12[EVENTO 3],"Poomsae - Freestyle - Parejas (5)")+COUNTIF(Table12[EVENTO 3],"Poomsae - Freestyle - Parejas (6)")+COUNTIF(Table12[EVENTO 3],"Poomsae - Freestyle - Parejas (7)")+COUNTIF(Table12[EVENTO 3],"Poomsae - Freestyle - Parejas (8)")</f>
        <v>0</v>
      </c>
    </row>
    <row r="29" spans="2:12" x14ac:dyDescent="0.3">
      <c r="F29" s="59" t="s">
        <v>143</v>
      </c>
      <c r="G29" s="59"/>
      <c r="H29" s="19">
        <f>COUNTIF(Table12[EVENTO 1],"Poomsae - Equipos (1)")+COUNTIF(Table12[EVENTO 1],"Poomsae - Equipos (2)")+COUNTIF(Table12[EVENTO 1],"Poomsae - Equipos (3)")+COUNTIF(Table12[EVENTO 1],"Poomsae - Equipos (4)")+COUNTIF(Table12[EVENTO 1],"Poomsae - Equipos (5)")+COUNTIF(Table12[EVENTO2],"Poomsae - Equipos (1)")+COUNTIF(Table12[EVENTO2],"Poomsae - Equipos (2)")+COUNTIF(Table12[EVENTO2],"Poomsae - Equipos (3)")+COUNTIF(Table12[EVENTO2],"Poomsae - Equipos (4)")+COUNTIF(Table12[EVENTO2],"Poomsae - Equipos (5)")+COUNTIF(Table12[EVENTO 3],"Poomsae - Equipos (1)")+COUNTIF(Table12[EVENTO 3],"Poomsae - Equipos (2)")+COUNTIF(Table12[EVENTO 3],"Poomsae - Equipos (3)")+COUNTIF(Table12[EVENTO 3],"Poomsae - Equipos (4)")+COUNTIF(Table12[EVENTO 3],"Poomsae - Equipos (5)")</f>
        <v>0</v>
      </c>
      <c r="J29" s="59" t="s">
        <v>146</v>
      </c>
      <c r="K29" s="59"/>
      <c r="L29" s="14">
        <f>COUNTIF(Table12[EVENTO 1],"Poomsae - Freestyle - Equipos (1)")+COUNTIF(Table12[EVENTO 1],"Poomsae - Freestyle - Equipos (2)")+COUNTIF(Table12[EVENTO 1],"Poomsae - Freestyle - Equipos (3)")+COUNTIF(Table12[EVENTO 1],"Poomsae - Freestyle - Equipos (4)")+COUNTIF(Table12[EVENTO 1],"Poomsae - Freestyle - Equipos (5)")+COUNTIF(Table12[EVENTO2],"Poomsae - Freestyle - Equipos (1)")+COUNTIF(Table12[EVENTO2],"Poomsae - Freestyle - Equipos (2)")+COUNTIF(Table12[EVENTO2],"Poomsae - Freestyle - Equipos (3)")+COUNTIF(Table12[EVENTO2],"Poomsae - Freestyle - Equipos (4)")+COUNTIF(Table12[EVENTO2],"Poomsae - Freestyle - Equipos (5)")+COUNTIF(Table12[EVENTO 3],"Poomsae - Freestyle - Equipos (1)")+COUNTIF(Table12[EVENTO 3],"Poomsae - Freestyle - Equipos (2)")+COUNTIF(Table12[EVENTO 3],"Poomsae - Freestyle - Equipos (3)")+COUNTIF(Table12[EVENTO 3],"Poomsae - Freestyle - Equipos (4)")+COUNTIF(Table12[EVENTO 3],"Poomsae - Freestyle - Equipos (5)")</f>
        <v>0</v>
      </c>
    </row>
  </sheetData>
  <sheetProtection algorithmName="SHA-512" hashValue="DTks9NxPvXZtjKgUdBlRnvxTIcKpRGt/vjkKe0v3S7ULHjCtffck02x58Oq19yuVztv+lY1rj87MM2PeX//tXg==" saltValue="cLNfAQ+OvrDPf7hDP8065A==" spinCount="100000" sheet="1" selectLockedCells="1"/>
  <mergeCells count="37">
    <mergeCell ref="F29:G29"/>
    <mergeCell ref="J27:K27"/>
    <mergeCell ref="J28:K28"/>
    <mergeCell ref="J29:K29"/>
    <mergeCell ref="B27:C27"/>
    <mergeCell ref="B28:C28"/>
    <mergeCell ref="F27:G27"/>
    <mergeCell ref="F28:G28"/>
    <mergeCell ref="B20:L21"/>
    <mergeCell ref="B23:L23"/>
    <mergeCell ref="B25:D25"/>
    <mergeCell ref="H25:I25"/>
    <mergeCell ref="J25:L25"/>
    <mergeCell ref="F25:G25"/>
    <mergeCell ref="B16:C16"/>
    <mergeCell ref="B17:C17"/>
    <mergeCell ref="B18:C18"/>
    <mergeCell ref="D11:L11"/>
    <mergeCell ref="D12:L12"/>
    <mergeCell ref="D18:L18"/>
    <mergeCell ref="D17:L17"/>
    <mergeCell ref="D16:L16"/>
    <mergeCell ref="D15:L15"/>
    <mergeCell ref="D14:L14"/>
    <mergeCell ref="B15:C15"/>
    <mergeCell ref="B10:L10"/>
    <mergeCell ref="B11:C11"/>
    <mergeCell ref="B12:C12"/>
    <mergeCell ref="B13:C13"/>
    <mergeCell ref="B14:C14"/>
    <mergeCell ref="D13:L13"/>
    <mergeCell ref="B2:L2"/>
    <mergeCell ref="B3:L3"/>
    <mergeCell ref="B4:L4"/>
    <mergeCell ref="B6:L6"/>
    <mergeCell ref="B8:D8"/>
    <mergeCell ref="F8:L8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U204"/>
  <sheetViews>
    <sheetView showGridLines="0" showRowColHeaders="0" zoomScaleNormal="100" workbookViewId="0">
      <selection activeCell="B10" sqref="B10"/>
    </sheetView>
  </sheetViews>
  <sheetFormatPr defaultColWidth="11.375" defaultRowHeight="15" x14ac:dyDescent="0.3"/>
  <cols>
    <col min="1" max="1" width="3.5" style="24" bestFit="1" customWidth="1"/>
    <col min="2" max="2" width="40" style="28" customWidth="1"/>
    <col min="3" max="3" width="15" style="24" customWidth="1"/>
    <col min="4" max="4" width="12.5" style="24" customWidth="1"/>
    <col min="5" max="5" width="18.25" style="23" bestFit="1" customWidth="1"/>
    <col min="6" max="6" width="12.25" style="23" customWidth="1"/>
    <col min="7" max="7" width="10.625" style="23" hidden="1" customWidth="1"/>
    <col min="8" max="8" width="15" style="23" customWidth="1"/>
    <col min="9" max="10" width="26.25" style="23" customWidth="1"/>
    <col min="11" max="11" width="10.625" style="23" hidden="1" customWidth="1"/>
    <col min="12" max="12" width="11" style="23" hidden="1" customWidth="1"/>
    <col min="13" max="13" width="26.25" style="23" customWidth="1"/>
    <col min="14" max="14" width="29.625" style="23" bestFit="1" customWidth="1"/>
    <col min="15" max="15" width="10.375" style="23" hidden="1" customWidth="1"/>
    <col min="16" max="16" width="11" style="23" hidden="1" customWidth="1"/>
    <col min="17" max="18" width="29.625" style="23" customWidth="1"/>
    <col min="19" max="19" width="15.625" style="23" hidden="1" customWidth="1"/>
    <col min="20" max="20" width="9" style="23" hidden="1" customWidth="1"/>
    <col min="21" max="21" width="6.875" style="24" hidden="1" customWidth="1"/>
    <col min="22" max="25" width="34.625" style="24" customWidth="1"/>
    <col min="26" max="16384" width="11.375" style="24"/>
  </cols>
  <sheetData>
    <row r="1" spans="1:21" ht="7.5" customHeight="1" x14ac:dyDescent="0.3"/>
    <row r="2" spans="1:21" ht="27.75" x14ac:dyDescent="0.45">
      <c r="A2" s="62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/>
    </row>
    <row r="3" spans="1:21" ht="18" x14ac:dyDescent="0.35">
      <c r="A3" s="64" t="s">
        <v>33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33"/>
    </row>
    <row r="4" spans="1:21" ht="18" x14ac:dyDescent="0.35">
      <c r="A4" s="64" t="s">
        <v>169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33"/>
    </row>
    <row r="6" spans="1:21" ht="16.5" customHeight="1" x14ac:dyDescent="0.3">
      <c r="A6" s="65" t="s">
        <v>31</v>
      </c>
      <c r="B6" s="65"/>
      <c r="C6" s="66" t="str">
        <f>IF(Resumen!F8="","",Resumen!F8)</f>
        <v/>
      </c>
      <c r="D6" s="66"/>
      <c r="E6" s="66"/>
      <c r="F6" s="66"/>
      <c r="G6" s="66"/>
      <c r="H6" s="25"/>
      <c r="I6" s="25"/>
      <c r="J6" s="26"/>
      <c r="K6" s="26"/>
      <c r="L6" s="26"/>
      <c r="M6" s="27"/>
    </row>
    <row r="7" spans="1:21" ht="15.75" thickBot="1" x14ac:dyDescent="0.35"/>
    <row r="8" spans="1:21" s="34" customFormat="1" ht="18.75" customHeight="1" thickTop="1" thickBot="1" x14ac:dyDescent="0.35">
      <c r="I8" s="60" t="s">
        <v>122</v>
      </c>
      <c r="J8" s="61"/>
      <c r="K8" s="35"/>
      <c r="L8" s="36"/>
      <c r="M8" s="60" t="s">
        <v>123</v>
      </c>
      <c r="N8" s="61"/>
      <c r="O8" s="39"/>
      <c r="P8" s="39"/>
      <c r="Q8" s="60" t="s">
        <v>163</v>
      </c>
      <c r="R8" s="61"/>
      <c r="S8" s="38"/>
    </row>
    <row r="9" spans="1:21" ht="18" customHeight="1" thickTop="1" x14ac:dyDescent="0.3">
      <c r="A9" s="29" t="s">
        <v>7</v>
      </c>
      <c r="B9" s="29" t="s">
        <v>30</v>
      </c>
      <c r="C9" s="29" t="s">
        <v>37</v>
      </c>
      <c r="D9" s="29" t="s">
        <v>11</v>
      </c>
      <c r="E9" s="29" t="s">
        <v>27</v>
      </c>
      <c r="F9" s="29" t="s">
        <v>8</v>
      </c>
      <c r="G9" s="29" t="s">
        <v>124</v>
      </c>
      <c r="H9" s="29" t="s">
        <v>127</v>
      </c>
      <c r="I9" s="30" t="s">
        <v>121</v>
      </c>
      <c r="J9" s="29" t="s">
        <v>159</v>
      </c>
      <c r="K9" s="29" t="s">
        <v>135</v>
      </c>
      <c r="L9" s="31" t="s">
        <v>134</v>
      </c>
      <c r="M9" s="30" t="s">
        <v>29</v>
      </c>
      <c r="N9" s="29" t="s">
        <v>160</v>
      </c>
      <c r="O9" s="29" t="s">
        <v>164</v>
      </c>
      <c r="P9" s="31" t="s">
        <v>165</v>
      </c>
      <c r="Q9" s="29" t="s">
        <v>162</v>
      </c>
      <c r="R9" s="29" t="s">
        <v>161</v>
      </c>
      <c r="S9" s="29" t="s">
        <v>166</v>
      </c>
      <c r="T9" s="29" t="s">
        <v>34</v>
      </c>
      <c r="U9" s="29" t="s">
        <v>136</v>
      </c>
    </row>
    <row r="10" spans="1:21" ht="18" customHeight="1" x14ac:dyDescent="0.3">
      <c r="A10" s="23">
        <v>1</v>
      </c>
      <c r="B10" s="3"/>
      <c r="C10" s="1" t="s">
        <v>36</v>
      </c>
      <c r="D10" s="1" t="s">
        <v>36</v>
      </c>
      <c r="E10" s="1" t="s">
        <v>36</v>
      </c>
      <c r="F1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" s="20" t="s">
        <v>36</v>
      </c>
      <c r="J10" s="1"/>
      <c r="K1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" s="20" t="s">
        <v>36</v>
      </c>
      <c r="N10" s="13"/>
      <c r="O1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" s="1" t="s">
        <v>36</v>
      </c>
      <c r="R10" s="1"/>
      <c r="S10" s="23">
        <f>IF(Table12[[#This Row],[CATEGORÍA DE EVENTO 1]]="",0,1)+IF(Table12[[#This Row],[CATEGORIA DE EVENTO 2]]="",0,1)+IF(Table12[[#This Row],[CATEGORIA DE EVENTO 3]]="",0,1)</f>
        <v>0</v>
      </c>
      <c r="T1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" s="24">
        <f>IF(Table12[[#This Row],[numero de eventos]]=1,15000,IF(Table12[[#This Row],[numero de eventos]]=2,20000,IF(Table12[[#This Row],[numero de eventos]]=3,30000,0)))</f>
        <v>0</v>
      </c>
    </row>
    <row r="11" spans="1:21" x14ac:dyDescent="0.3">
      <c r="A11" s="23">
        <v>2</v>
      </c>
      <c r="B11" s="3"/>
      <c r="C11" s="1" t="s">
        <v>36</v>
      </c>
      <c r="D11" s="1" t="s">
        <v>36</v>
      </c>
      <c r="E11" s="1" t="s">
        <v>36</v>
      </c>
      <c r="F1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" s="20" t="s">
        <v>36</v>
      </c>
      <c r="J11" s="1"/>
      <c r="K1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" s="20" t="s">
        <v>36</v>
      </c>
      <c r="N11" s="13"/>
      <c r="O1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" s="1" t="s">
        <v>36</v>
      </c>
      <c r="R11" s="1"/>
      <c r="S11" s="23">
        <f>IF(Table12[[#This Row],[CATEGORÍA DE EVENTO 1]]="",0,1)+IF(Table12[[#This Row],[CATEGORIA DE EVENTO 2]]="",0,1)+IF(Table12[[#This Row],[CATEGORIA DE EVENTO 3]]="",0,1)</f>
        <v>0</v>
      </c>
      <c r="T1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" s="24">
        <f>IF(Table12[[#This Row],[numero de eventos]]=1,15000,IF(Table12[[#This Row],[numero de eventos]]=2,20000,IF(Table12[[#This Row],[numero de eventos]]=3,30000,0)))</f>
        <v>0</v>
      </c>
    </row>
    <row r="12" spans="1:21" x14ac:dyDescent="0.3">
      <c r="A12" s="23">
        <v>3</v>
      </c>
      <c r="B12" s="3"/>
      <c r="C12" s="1" t="s">
        <v>36</v>
      </c>
      <c r="D12" s="1" t="s">
        <v>36</v>
      </c>
      <c r="E12" s="1" t="s">
        <v>36</v>
      </c>
      <c r="F1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" s="20" t="s">
        <v>36</v>
      </c>
      <c r="J12" s="1"/>
      <c r="K1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" s="20" t="s">
        <v>36</v>
      </c>
      <c r="N12" s="13"/>
      <c r="O1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" s="1" t="s">
        <v>36</v>
      </c>
      <c r="R12" s="1"/>
      <c r="S12" s="23">
        <f>IF(Table12[[#This Row],[CATEGORÍA DE EVENTO 1]]="",0,1)+IF(Table12[[#This Row],[CATEGORIA DE EVENTO 2]]="",0,1)+IF(Table12[[#This Row],[CATEGORIA DE EVENTO 3]]="",0,1)</f>
        <v>0</v>
      </c>
      <c r="T1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" s="24">
        <f>IF(Table12[[#This Row],[numero de eventos]]=1,15000,IF(Table12[[#This Row],[numero de eventos]]=2,20000,IF(Table12[[#This Row],[numero de eventos]]=3,30000,0)))</f>
        <v>0</v>
      </c>
    </row>
    <row r="13" spans="1:21" x14ac:dyDescent="0.3">
      <c r="A13" s="23">
        <v>4</v>
      </c>
      <c r="B13" s="3"/>
      <c r="C13" s="1" t="s">
        <v>36</v>
      </c>
      <c r="D13" s="1" t="s">
        <v>36</v>
      </c>
      <c r="E13" s="1" t="s">
        <v>36</v>
      </c>
      <c r="F1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" s="20" t="s">
        <v>36</v>
      </c>
      <c r="J13" s="1"/>
      <c r="K1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" s="20" t="s">
        <v>36</v>
      </c>
      <c r="N13" s="13"/>
      <c r="O1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" s="1" t="s">
        <v>36</v>
      </c>
      <c r="R13" s="1"/>
      <c r="S13" s="23">
        <f>IF(Table12[[#This Row],[CATEGORÍA DE EVENTO 1]]="",0,1)+IF(Table12[[#This Row],[CATEGORIA DE EVENTO 2]]="",0,1)+IF(Table12[[#This Row],[CATEGORIA DE EVENTO 3]]="",0,1)</f>
        <v>0</v>
      </c>
      <c r="T1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" s="24">
        <f>IF(Table12[[#This Row],[numero de eventos]]=1,15000,IF(Table12[[#This Row],[numero de eventos]]=2,20000,IF(Table12[[#This Row],[numero de eventos]]=3,30000,0)))</f>
        <v>0</v>
      </c>
    </row>
    <row r="14" spans="1:21" x14ac:dyDescent="0.3">
      <c r="A14" s="23">
        <v>5</v>
      </c>
      <c r="B14" s="3"/>
      <c r="C14" s="1" t="s">
        <v>36</v>
      </c>
      <c r="D14" s="1" t="s">
        <v>36</v>
      </c>
      <c r="E14" s="1" t="s">
        <v>36</v>
      </c>
      <c r="F1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" s="20" t="s">
        <v>36</v>
      </c>
      <c r="J14" s="1"/>
      <c r="K1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" s="20" t="s">
        <v>36</v>
      </c>
      <c r="N14" s="13"/>
      <c r="O1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" s="1" t="s">
        <v>36</v>
      </c>
      <c r="R14" s="1"/>
      <c r="S14" s="23">
        <f>IF(Table12[[#This Row],[CATEGORÍA DE EVENTO 1]]="",0,1)+IF(Table12[[#This Row],[CATEGORIA DE EVENTO 2]]="",0,1)+IF(Table12[[#This Row],[CATEGORIA DE EVENTO 3]]="",0,1)</f>
        <v>0</v>
      </c>
      <c r="T1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" s="24">
        <f>IF(Table12[[#This Row],[numero de eventos]]=1,15000,IF(Table12[[#This Row],[numero de eventos]]=2,20000,IF(Table12[[#This Row],[numero de eventos]]=3,30000,0)))</f>
        <v>0</v>
      </c>
    </row>
    <row r="15" spans="1:21" x14ac:dyDescent="0.3">
      <c r="A15" s="23">
        <v>6</v>
      </c>
      <c r="B15" s="3"/>
      <c r="C15" s="1" t="s">
        <v>36</v>
      </c>
      <c r="D15" s="1" t="s">
        <v>36</v>
      </c>
      <c r="E15" s="1" t="s">
        <v>36</v>
      </c>
      <c r="F1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" s="20" t="s">
        <v>36</v>
      </c>
      <c r="J15" s="1"/>
      <c r="K1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" s="20" t="s">
        <v>36</v>
      </c>
      <c r="N15" s="13"/>
      <c r="O1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" s="1" t="s">
        <v>36</v>
      </c>
      <c r="R15" s="1"/>
      <c r="S15" s="23">
        <f>IF(Table12[[#This Row],[CATEGORÍA DE EVENTO 1]]="",0,1)+IF(Table12[[#This Row],[CATEGORIA DE EVENTO 2]]="",0,1)+IF(Table12[[#This Row],[CATEGORIA DE EVENTO 3]]="",0,1)</f>
        <v>0</v>
      </c>
      <c r="T1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" s="24">
        <f>IF(Table12[[#This Row],[numero de eventos]]=1,15000,IF(Table12[[#This Row],[numero de eventos]]=2,20000,IF(Table12[[#This Row],[numero de eventos]]=3,30000,0)))</f>
        <v>0</v>
      </c>
    </row>
    <row r="16" spans="1:21" x14ac:dyDescent="0.3">
      <c r="A16" s="23">
        <v>7</v>
      </c>
      <c r="B16" s="3"/>
      <c r="C16" s="1" t="s">
        <v>36</v>
      </c>
      <c r="D16" s="1" t="s">
        <v>36</v>
      </c>
      <c r="E16" s="1" t="s">
        <v>36</v>
      </c>
      <c r="F1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" s="20" t="s">
        <v>36</v>
      </c>
      <c r="J16" s="1"/>
      <c r="K1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" s="20" t="s">
        <v>36</v>
      </c>
      <c r="N16" s="13"/>
      <c r="O1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" s="1" t="s">
        <v>36</v>
      </c>
      <c r="R16" s="1"/>
      <c r="S16" s="23">
        <f>IF(Table12[[#This Row],[CATEGORÍA DE EVENTO 1]]="",0,1)+IF(Table12[[#This Row],[CATEGORIA DE EVENTO 2]]="",0,1)+IF(Table12[[#This Row],[CATEGORIA DE EVENTO 3]]="",0,1)</f>
        <v>0</v>
      </c>
      <c r="T1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" s="24">
        <f>IF(Table12[[#This Row],[numero de eventos]]=1,15000,IF(Table12[[#This Row],[numero de eventos]]=2,20000,IF(Table12[[#This Row],[numero de eventos]]=3,30000,0)))</f>
        <v>0</v>
      </c>
    </row>
    <row r="17" spans="1:21" x14ac:dyDescent="0.3">
      <c r="A17" s="23">
        <v>8</v>
      </c>
      <c r="B17" s="3"/>
      <c r="C17" s="1" t="s">
        <v>36</v>
      </c>
      <c r="D17" s="1" t="s">
        <v>36</v>
      </c>
      <c r="E17" s="1" t="s">
        <v>36</v>
      </c>
      <c r="F1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" s="20" t="s">
        <v>36</v>
      </c>
      <c r="J17" s="1"/>
      <c r="K1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" s="20" t="s">
        <v>36</v>
      </c>
      <c r="N17" s="13"/>
      <c r="O1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" s="1" t="s">
        <v>36</v>
      </c>
      <c r="R17" s="1"/>
      <c r="S17" s="23">
        <f>IF(Table12[[#This Row],[CATEGORÍA DE EVENTO 1]]="",0,1)+IF(Table12[[#This Row],[CATEGORIA DE EVENTO 2]]="",0,1)+IF(Table12[[#This Row],[CATEGORIA DE EVENTO 3]]="",0,1)</f>
        <v>0</v>
      </c>
      <c r="T1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" s="24">
        <f>IF(Table12[[#This Row],[numero de eventos]]=1,15000,IF(Table12[[#This Row],[numero de eventos]]=2,20000,IF(Table12[[#This Row],[numero de eventos]]=3,30000,0)))</f>
        <v>0</v>
      </c>
    </row>
    <row r="18" spans="1:21" x14ac:dyDescent="0.3">
      <c r="A18" s="23">
        <v>9</v>
      </c>
      <c r="B18" s="3"/>
      <c r="C18" s="1" t="s">
        <v>36</v>
      </c>
      <c r="D18" s="1" t="s">
        <v>36</v>
      </c>
      <c r="E18" s="1" t="s">
        <v>36</v>
      </c>
      <c r="F1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" s="20" t="s">
        <v>36</v>
      </c>
      <c r="J18" s="1"/>
      <c r="K1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" s="20" t="s">
        <v>36</v>
      </c>
      <c r="N18" s="13"/>
      <c r="O1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" s="1" t="s">
        <v>36</v>
      </c>
      <c r="R18" s="1"/>
      <c r="S18" s="23">
        <f>IF(Table12[[#This Row],[CATEGORÍA DE EVENTO 1]]="",0,1)+IF(Table12[[#This Row],[CATEGORIA DE EVENTO 2]]="",0,1)+IF(Table12[[#This Row],[CATEGORIA DE EVENTO 3]]="",0,1)</f>
        <v>0</v>
      </c>
      <c r="T1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" s="24">
        <f>IF(Table12[[#This Row],[numero de eventos]]=1,15000,IF(Table12[[#This Row],[numero de eventos]]=2,20000,IF(Table12[[#This Row],[numero de eventos]]=3,30000,0)))</f>
        <v>0</v>
      </c>
    </row>
    <row r="19" spans="1:21" x14ac:dyDescent="0.3">
      <c r="A19" s="23">
        <v>10</v>
      </c>
      <c r="B19" s="3"/>
      <c r="C19" s="1" t="s">
        <v>36</v>
      </c>
      <c r="D19" s="1" t="s">
        <v>36</v>
      </c>
      <c r="E19" s="1" t="s">
        <v>36</v>
      </c>
      <c r="F1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" s="20" t="s">
        <v>36</v>
      </c>
      <c r="J19" s="1"/>
      <c r="K1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" s="20" t="s">
        <v>36</v>
      </c>
      <c r="N19" s="13"/>
      <c r="O1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" s="1" t="s">
        <v>36</v>
      </c>
      <c r="R19" s="1"/>
      <c r="S19" s="23">
        <f>IF(Table12[[#This Row],[CATEGORÍA DE EVENTO 1]]="",0,1)+IF(Table12[[#This Row],[CATEGORIA DE EVENTO 2]]="",0,1)+IF(Table12[[#This Row],[CATEGORIA DE EVENTO 3]]="",0,1)</f>
        <v>0</v>
      </c>
      <c r="T1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" s="24">
        <f>IF(Table12[[#This Row],[numero de eventos]]=1,15000,IF(Table12[[#This Row],[numero de eventos]]=2,20000,IF(Table12[[#This Row],[numero de eventos]]=3,30000,0)))</f>
        <v>0</v>
      </c>
    </row>
    <row r="20" spans="1:21" x14ac:dyDescent="0.3">
      <c r="A20" s="23">
        <v>11</v>
      </c>
      <c r="B20" s="3"/>
      <c r="C20" s="1" t="s">
        <v>36</v>
      </c>
      <c r="D20" s="1" t="s">
        <v>36</v>
      </c>
      <c r="E20" s="1" t="s">
        <v>36</v>
      </c>
      <c r="F2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0" s="20" t="s">
        <v>36</v>
      </c>
      <c r="J20" s="1"/>
      <c r="K2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0" s="20" t="s">
        <v>36</v>
      </c>
      <c r="N20" s="13"/>
      <c r="O2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0" s="1" t="s">
        <v>36</v>
      </c>
      <c r="R20" s="1"/>
      <c r="S20" s="23">
        <f>IF(Table12[[#This Row],[CATEGORÍA DE EVENTO 1]]="",0,1)+IF(Table12[[#This Row],[CATEGORIA DE EVENTO 2]]="",0,1)+IF(Table12[[#This Row],[CATEGORIA DE EVENTO 3]]="",0,1)</f>
        <v>0</v>
      </c>
      <c r="T2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0" s="24">
        <f>IF(Table12[[#This Row],[numero de eventos]]=1,15000,IF(Table12[[#This Row],[numero de eventos]]=2,20000,IF(Table12[[#This Row],[numero de eventos]]=3,30000,0)))</f>
        <v>0</v>
      </c>
    </row>
    <row r="21" spans="1:21" x14ac:dyDescent="0.3">
      <c r="A21" s="23">
        <v>12</v>
      </c>
      <c r="B21" s="3"/>
      <c r="C21" s="1" t="s">
        <v>36</v>
      </c>
      <c r="D21" s="1" t="s">
        <v>36</v>
      </c>
      <c r="E21" s="1" t="s">
        <v>36</v>
      </c>
      <c r="F2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1" s="20" t="s">
        <v>36</v>
      </c>
      <c r="J21" s="1"/>
      <c r="K2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1" s="20" t="s">
        <v>36</v>
      </c>
      <c r="N21" s="13"/>
      <c r="O2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1" s="1" t="s">
        <v>36</v>
      </c>
      <c r="R21" s="1"/>
      <c r="S21" s="23">
        <f>IF(Table12[[#This Row],[CATEGORÍA DE EVENTO 1]]="",0,1)+IF(Table12[[#This Row],[CATEGORIA DE EVENTO 2]]="",0,1)+IF(Table12[[#This Row],[CATEGORIA DE EVENTO 3]]="",0,1)</f>
        <v>0</v>
      </c>
      <c r="T2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1" s="24">
        <f>IF(Table12[[#This Row],[numero de eventos]]=1,15000,IF(Table12[[#This Row],[numero de eventos]]=2,20000,IF(Table12[[#This Row],[numero de eventos]]=3,30000,0)))</f>
        <v>0</v>
      </c>
    </row>
    <row r="22" spans="1:21" x14ac:dyDescent="0.3">
      <c r="A22" s="23">
        <v>13</v>
      </c>
      <c r="B22" s="3"/>
      <c r="C22" s="1" t="s">
        <v>36</v>
      </c>
      <c r="D22" s="1" t="s">
        <v>36</v>
      </c>
      <c r="E22" s="1" t="s">
        <v>36</v>
      </c>
      <c r="F2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2" s="20" t="s">
        <v>36</v>
      </c>
      <c r="J22" s="1"/>
      <c r="K2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2" s="20" t="s">
        <v>36</v>
      </c>
      <c r="N22" s="13"/>
      <c r="O2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2" s="1" t="s">
        <v>36</v>
      </c>
      <c r="R22" s="1"/>
      <c r="S22" s="23">
        <f>IF(Table12[[#This Row],[CATEGORÍA DE EVENTO 1]]="",0,1)+IF(Table12[[#This Row],[CATEGORIA DE EVENTO 2]]="",0,1)+IF(Table12[[#This Row],[CATEGORIA DE EVENTO 3]]="",0,1)</f>
        <v>0</v>
      </c>
      <c r="T2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2" s="24">
        <f>IF(Table12[[#This Row],[numero de eventos]]=1,15000,IF(Table12[[#This Row],[numero de eventos]]=2,20000,IF(Table12[[#This Row],[numero de eventos]]=3,30000,0)))</f>
        <v>0</v>
      </c>
    </row>
    <row r="23" spans="1:21" x14ac:dyDescent="0.3">
      <c r="A23" s="23">
        <v>14</v>
      </c>
      <c r="B23" s="3"/>
      <c r="C23" s="1" t="s">
        <v>36</v>
      </c>
      <c r="D23" s="1" t="s">
        <v>36</v>
      </c>
      <c r="E23" s="1" t="s">
        <v>36</v>
      </c>
      <c r="F2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3" s="20" t="s">
        <v>36</v>
      </c>
      <c r="J23" s="1"/>
      <c r="K2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3" s="20" t="s">
        <v>36</v>
      </c>
      <c r="N23" s="13"/>
      <c r="O2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3" s="1" t="s">
        <v>36</v>
      </c>
      <c r="R23" s="1"/>
      <c r="S23" s="23">
        <f>IF(Table12[[#This Row],[CATEGORÍA DE EVENTO 1]]="",0,1)+IF(Table12[[#This Row],[CATEGORIA DE EVENTO 2]]="",0,1)+IF(Table12[[#This Row],[CATEGORIA DE EVENTO 3]]="",0,1)</f>
        <v>0</v>
      </c>
      <c r="T2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3" s="24">
        <f>IF(Table12[[#This Row],[numero de eventos]]=1,15000,IF(Table12[[#This Row],[numero de eventos]]=2,20000,IF(Table12[[#This Row],[numero de eventos]]=3,30000,0)))</f>
        <v>0</v>
      </c>
    </row>
    <row r="24" spans="1:21" x14ac:dyDescent="0.3">
      <c r="A24" s="23">
        <v>15</v>
      </c>
      <c r="B24" s="3"/>
      <c r="C24" s="1" t="s">
        <v>36</v>
      </c>
      <c r="D24" s="1" t="s">
        <v>36</v>
      </c>
      <c r="E24" s="1" t="s">
        <v>36</v>
      </c>
      <c r="F2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4" s="20" t="s">
        <v>36</v>
      </c>
      <c r="J24" s="1"/>
      <c r="K2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4" s="20" t="s">
        <v>36</v>
      </c>
      <c r="N24" s="13"/>
      <c r="O2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4" s="1" t="s">
        <v>36</v>
      </c>
      <c r="R24" s="1"/>
      <c r="S24" s="23">
        <f>IF(Table12[[#This Row],[CATEGORÍA DE EVENTO 1]]="",0,1)+IF(Table12[[#This Row],[CATEGORIA DE EVENTO 2]]="",0,1)+IF(Table12[[#This Row],[CATEGORIA DE EVENTO 3]]="",0,1)</f>
        <v>0</v>
      </c>
      <c r="T2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4" s="24">
        <f>IF(Table12[[#This Row],[numero de eventos]]=1,15000,IF(Table12[[#This Row],[numero de eventos]]=2,20000,IF(Table12[[#This Row],[numero de eventos]]=3,30000,0)))</f>
        <v>0</v>
      </c>
    </row>
    <row r="25" spans="1:21" x14ac:dyDescent="0.3">
      <c r="A25" s="23">
        <v>16</v>
      </c>
      <c r="B25" s="3"/>
      <c r="C25" s="1" t="s">
        <v>36</v>
      </c>
      <c r="D25" s="1" t="s">
        <v>36</v>
      </c>
      <c r="E25" s="1" t="s">
        <v>36</v>
      </c>
      <c r="F2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5" s="20" t="s">
        <v>36</v>
      </c>
      <c r="J25" s="1"/>
      <c r="K2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5" s="20" t="s">
        <v>36</v>
      </c>
      <c r="N25" s="13"/>
      <c r="O2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5" s="1" t="s">
        <v>36</v>
      </c>
      <c r="R25" s="1"/>
      <c r="S25" s="23">
        <f>IF(Table12[[#This Row],[CATEGORÍA DE EVENTO 1]]="",0,1)+IF(Table12[[#This Row],[CATEGORIA DE EVENTO 2]]="",0,1)+IF(Table12[[#This Row],[CATEGORIA DE EVENTO 3]]="",0,1)</f>
        <v>0</v>
      </c>
      <c r="T2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5" s="24">
        <f>IF(Table12[[#This Row],[numero de eventos]]=1,15000,IF(Table12[[#This Row],[numero de eventos]]=2,20000,IF(Table12[[#This Row],[numero de eventos]]=3,30000,0)))</f>
        <v>0</v>
      </c>
    </row>
    <row r="26" spans="1:21" x14ac:dyDescent="0.3">
      <c r="A26" s="23">
        <v>17</v>
      </c>
      <c r="B26" s="3"/>
      <c r="C26" s="1" t="s">
        <v>36</v>
      </c>
      <c r="D26" s="1" t="s">
        <v>36</v>
      </c>
      <c r="E26" s="1" t="s">
        <v>36</v>
      </c>
      <c r="F2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6" s="20" t="s">
        <v>36</v>
      </c>
      <c r="J26" s="1"/>
      <c r="K2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6" s="20" t="s">
        <v>36</v>
      </c>
      <c r="N26" s="13"/>
      <c r="O2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6" s="1" t="s">
        <v>36</v>
      </c>
      <c r="R26" s="1"/>
      <c r="S26" s="23">
        <f>IF(Table12[[#This Row],[CATEGORÍA DE EVENTO 1]]="",0,1)+IF(Table12[[#This Row],[CATEGORIA DE EVENTO 2]]="",0,1)+IF(Table12[[#This Row],[CATEGORIA DE EVENTO 3]]="",0,1)</f>
        <v>0</v>
      </c>
      <c r="T2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6" s="24">
        <f>IF(Table12[[#This Row],[numero de eventos]]=1,15000,IF(Table12[[#This Row],[numero de eventos]]=2,20000,IF(Table12[[#This Row],[numero de eventos]]=3,30000,0)))</f>
        <v>0</v>
      </c>
    </row>
    <row r="27" spans="1:21" x14ac:dyDescent="0.3">
      <c r="A27" s="23">
        <v>18</v>
      </c>
      <c r="B27" s="3"/>
      <c r="C27" s="1" t="s">
        <v>36</v>
      </c>
      <c r="D27" s="1" t="s">
        <v>36</v>
      </c>
      <c r="E27" s="1" t="s">
        <v>36</v>
      </c>
      <c r="F2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7" s="20" t="s">
        <v>36</v>
      </c>
      <c r="J27" s="1"/>
      <c r="K2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7" s="20" t="s">
        <v>36</v>
      </c>
      <c r="N27" s="13"/>
      <c r="O2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7" s="1" t="s">
        <v>36</v>
      </c>
      <c r="R27" s="1"/>
      <c r="S27" s="23">
        <f>IF(Table12[[#This Row],[CATEGORÍA DE EVENTO 1]]="",0,1)+IF(Table12[[#This Row],[CATEGORIA DE EVENTO 2]]="",0,1)+IF(Table12[[#This Row],[CATEGORIA DE EVENTO 3]]="",0,1)</f>
        <v>0</v>
      </c>
      <c r="T2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7" s="24">
        <f>IF(Table12[[#This Row],[numero de eventos]]=1,15000,IF(Table12[[#This Row],[numero de eventos]]=2,20000,IF(Table12[[#This Row],[numero de eventos]]=3,30000,0)))</f>
        <v>0</v>
      </c>
    </row>
    <row r="28" spans="1:21" x14ac:dyDescent="0.3">
      <c r="A28" s="23">
        <v>19</v>
      </c>
      <c r="B28" s="3"/>
      <c r="C28" s="1" t="s">
        <v>36</v>
      </c>
      <c r="D28" s="1" t="s">
        <v>36</v>
      </c>
      <c r="E28" s="1" t="s">
        <v>36</v>
      </c>
      <c r="F2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8" s="20" t="s">
        <v>36</v>
      </c>
      <c r="J28" s="1"/>
      <c r="K2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8" s="20" t="s">
        <v>36</v>
      </c>
      <c r="N28" s="13"/>
      <c r="O2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8" s="1" t="s">
        <v>36</v>
      </c>
      <c r="R28" s="1"/>
      <c r="S28" s="23">
        <f>IF(Table12[[#This Row],[CATEGORÍA DE EVENTO 1]]="",0,1)+IF(Table12[[#This Row],[CATEGORIA DE EVENTO 2]]="",0,1)+IF(Table12[[#This Row],[CATEGORIA DE EVENTO 3]]="",0,1)</f>
        <v>0</v>
      </c>
      <c r="T2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8" s="24">
        <f>IF(Table12[[#This Row],[numero de eventos]]=1,15000,IF(Table12[[#This Row],[numero de eventos]]=2,20000,IF(Table12[[#This Row],[numero de eventos]]=3,30000,0)))</f>
        <v>0</v>
      </c>
    </row>
    <row r="29" spans="1:21" x14ac:dyDescent="0.3">
      <c r="A29" s="23">
        <v>20</v>
      </c>
      <c r="B29" s="3"/>
      <c r="C29" s="1" t="s">
        <v>36</v>
      </c>
      <c r="D29" s="1" t="s">
        <v>36</v>
      </c>
      <c r="E29" s="1" t="s">
        <v>36</v>
      </c>
      <c r="F2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9" s="20" t="s">
        <v>36</v>
      </c>
      <c r="J29" s="1"/>
      <c r="K2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9" s="20" t="s">
        <v>36</v>
      </c>
      <c r="N29" s="13"/>
      <c r="O2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9" s="1" t="s">
        <v>36</v>
      </c>
      <c r="R29" s="1"/>
      <c r="S29" s="23">
        <f>IF(Table12[[#This Row],[CATEGORÍA DE EVENTO 1]]="",0,1)+IF(Table12[[#This Row],[CATEGORIA DE EVENTO 2]]="",0,1)+IF(Table12[[#This Row],[CATEGORIA DE EVENTO 3]]="",0,1)</f>
        <v>0</v>
      </c>
      <c r="T2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9" s="24">
        <f>IF(Table12[[#This Row],[numero de eventos]]=1,15000,IF(Table12[[#This Row],[numero de eventos]]=2,20000,IF(Table12[[#This Row],[numero de eventos]]=3,30000,0)))</f>
        <v>0</v>
      </c>
    </row>
    <row r="30" spans="1:21" x14ac:dyDescent="0.3">
      <c r="A30" s="23">
        <v>21</v>
      </c>
      <c r="B30" s="3"/>
      <c r="C30" s="1" t="s">
        <v>36</v>
      </c>
      <c r="D30" s="1" t="s">
        <v>36</v>
      </c>
      <c r="E30" s="1" t="s">
        <v>36</v>
      </c>
      <c r="F3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0" s="20" t="s">
        <v>36</v>
      </c>
      <c r="J30" s="1"/>
      <c r="K3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0" s="20" t="s">
        <v>36</v>
      </c>
      <c r="N30" s="13"/>
      <c r="O3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0" s="1" t="s">
        <v>36</v>
      </c>
      <c r="R30" s="1"/>
      <c r="S30" s="23">
        <f>IF(Table12[[#This Row],[CATEGORÍA DE EVENTO 1]]="",0,1)+IF(Table12[[#This Row],[CATEGORIA DE EVENTO 2]]="",0,1)+IF(Table12[[#This Row],[CATEGORIA DE EVENTO 3]]="",0,1)</f>
        <v>0</v>
      </c>
      <c r="T3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0" s="24">
        <f>IF(Table12[[#This Row],[numero de eventos]]=1,15000,IF(Table12[[#This Row],[numero de eventos]]=2,20000,IF(Table12[[#This Row],[numero de eventos]]=3,30000,0)))</f>
        <v>0</v>
      </c>
    </row>
    <row r="31" spans="1:21" x14ac:dyDescent="0.3">
      <c r="A31" s="23">
        <v>22</v>
      </c>
      <c r="B31" s="3"/>
      <c r="C31" s="1" t="s">
        <v>36</v>
      </c>
      <c r="D31" s="1" t="s">
        <v>36</v>
      </c>
      <c r="E31" s="1" t="s">
        <v>36</v>
      </c>
      <c r="F3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1" s="20" t="s">
        <v>36</v>
      </c>
      <c r="J31" s="1"/>
      <c r="K3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1" s="20" t="s">
        <v>36</v>
      </c>
      <c r="N31" s="13"/>
      <c r="O3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1" s="1" t="s">
        <v>36</v>
      </c>
      <c r="R31" s="1"/>
      <c r="S31" s="23">
        <f>IF(Table12[[#This Row],[CATEGORÍA DE EVENTO 1]]="",0,1)+IF(Table12[[#This Row],[CATEGORIA DE EVENTO 2]]="",0,1)+IF(Table12[[#This Row],[CATEGORIA DE EVENTO 3]]="",0,1)</f>
        <v>0</v>
      </c>
      <c r="T3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1" s="24">
        <f>IF(Table12[[#This Row],[numero de eventos]]=1,15000,IF(Table12[[#This Row],[numero de eventos]]=2,20000,IF(Table12[[#This Row],[numero de eventos]]=3,30000,0)))</f>
        <v>0</v>
      </c>
    </row>
    <row r="32" spans="1:21" x14ac:dyDescent="0.3">
      <c r="A32" s="23">
        <v>23</v>
      </c>
      <c r="B32" s="3"/>
      <c r="C32" s="1" t="s">
        <v>36</v>
      </c>
      <c r="D32" s="1" t="s">
        <v>36</v>
      </c>
      <c r="E32" s="1" t="s">
        <v>36</v>
      </c>
      <c r="F3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2" s="20" t="s">
        <v>36</v>
      </c>
      <c r="J32" s="1"/>
      <c r="K3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2" s="20" t="s">
        <v>36</v>
      </c>
      <c r="N32" s="13"/>
      <c r="O3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2" s="1" t="s">
        <v>36</v>
      </c>
      <c r="R32" s="1"/>
      <c r="S32" s="23">
        <f>IF(Table12[[#This Row],[CATEGORÍA DE EVENTO 1]]="",0,1)+IF(Table12[[#This Row],[CATEGORIA DE EVENTO 2]]="",0,1)+IF(Table12[[#This Row],[CATEGORIA DE EVENTO 3]]="",0,1)</f>
        <v>0</v>
      </c>
      <c r="T3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2" s="24">
        <f>IF(Table12[[#This Row],[numero de eventos]]=1,15000,IF(Table12[[#This Row],[numero de eventos]]=2,20000,IF(Table12[[#This Row],[numero de eventos]]=3,30000,0)))</f>
        <v>0</v>
      </c>
    </row>
    <row r="33" spans="1:21" x14ac:dyDescent="0.3">
      <c r="A33" s="23">
        <v>24</v>
      </c>
      <c r="B33" s="3"/>
      <c r="C33" s="1" t="s">
        <v>36</v>
      </c>
      <c r="D33" s="1" t="s">
        <v>36</v>
      </c>
      <c r="E33" s="1" t="s">
        <v>36</v>
      </c>
      <c r="F3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3" s="20" t="s">
        <v>36</v>
      </c>
      <c r="J33" s="1"/>
      <c r="K3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3" s="20" t="s">
        <v>36</v>
      </c>
      <c r="N33" s="13"/>
      <c r="O3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3" s="1" t="s">
        <v>36</v>
      </c>
      <c r="R33" s="1"/>
      <c r="S33" s="23">
        <f>IF(Table12[[#This Row],[CATEGORÍA DE EVENTO 1]]="",0,1)+IF(Table12[[#This Row],[CATEGORIA DE EVENTO 2]]="",0,1)+IF(Table12[[#This Row],[CATEGORIA DE EVENTO 3]]="",0,1)</f>
        <v>0</v>
      </c>
      <c r="T3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3" s="24">
        <f>IF(Table12[[#This Row],[numero de eventos]]=1,15000,IF(Table12[[#This Row],[numero de eventos]]=2,20000,IF(Table12[[#This Row],[numero de eventos]]=3,30000,0)))</f>
        <v>0</v>
      </c>
    </row>
    <row r="34" spans="1:21" x14ac:dyDescent="0.3">
      <c r="A34" s="23">
        <v>25</v>
      </c>
      <c r="B34" s="3"/>
      <c r="C34" s="1" t="s">
        <v>36</v>
      </c>
      <c r="D34" s="1" t="s">
        <v>36</v>
      </c>
      <c r="E34" s="1" t="s">
        <v>36</v>
      </c>
      <c r="F3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4" s="20" t="s">
        <v>36</v>
      </c>
      <c r="J34" s="1"/>
      <c r="K3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4" s="20" t="s">
        <v>36</v>
      </c>
      <c r="N34" s="13"/>
      <c r="O3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4" s="1" t="s">
        <v>36</v>
      </c>
      <c r="R34" s="1"/>
      <c r="S34" s="23">
        <f>IF(Table12[[#This Row],[CATEGORÍA DE EVENTO 1]]="",0,1)+IF(Table12[[#This Row],[CATEGORIA DE EVENTO 2]]="",0,1)+IF(Table12[[#This Row],[CATEGORIA DE EVENTO 3]]="",0,1)</f>
        <v>0</v>
      </c>
      <c r="T3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4" s="24">
        <f>IF(Table12[[#This Row],[numero de eventos]]=1,15000,IF(Table12[[#This Row],[numero de eventos]]=2,20000,IF(Table12[[#This Row],[numero de eventos]]=3,30000,0)))</f>
        <v>0</v>
      </c>
    </row>
    <row r="35" spans="1:21" x14ac:dyDescent="0.3">
      <c r="A35" s="23">
        <v>26</v>
      </c>
      <c r="B35" s="3"/>
      <c r="C35" s="1" t="s">
        <v>36</v>
      </c>
      <c r="D35" s="1" t="s">
        <v>36</v>
      </c>
      <c r="E35" s="1" t="s">
        <v>36</v>
      </c>
      <c r="F3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5" s="20" t="s">
        <v>36</v>
      </c>
      <c r="J35" s="1"/>
      <c r="K3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5" s="20" t="s">
        <v>36</v>
      </c>
      <c r="N35" s="13"/>
      <c r="O3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5" s="1" t="s">
        <v>36</v>
      </c>
      <c r="R35" s="1"/>
      <c r="S35" s="23">
        <f>IF(Table12[[#This Row],[CATEGORÍA DE EVENTO 1]]="",0,1)+IF(Table12[[#This Row],[CATEGORIA DE EVENTO 2]]="",0,1)+IF(Table12[[#This Row],[CATEGORIA DE EVENTO 3]]="",0,1)</f>
        <v>0</v>
      </c>
      <c r="T3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5" s="24">
        <f>IF(Table12[[#This Row],[numero de eventos]]=1,15000,IF(Table12[[#This Row],[numero de eventos]]=2,20000,IF(Table12[[#This Row],[numero de eventos]]=3,30000,0)))</f>
        <v>0</v>
      </c>
    </row>
    <row r="36" spans="1:21" x14ac:dyDescent="0.3">
      <c r="A36" s="23">
        <v>27</v>
      </c>
      <c r="B36" s="3"/>
      <c r="C36" s="1" t="s">
        <v>36</v>
      </c>
      <c r="D36" s="1" t="s">
        <v>36</v>
      </c>
      <c r="E36" s="1" t="s">
        <v>36</v>
      </c>
      <c r="F3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6" s="20" t="s">
        <v>36</v>
      </c>
      <c r="J36" s="1"/>
      <c r="K3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6" s="20" t="s">
        <v>36</v>
      </c>
      <c r="N36" s="13"/>
      <c r="O3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6" s="1" t="s">
        <v>36</v>
      </c>
      <c r="R36" s="1"/>
      <c r="S36" s="23">
        <f>IF(Table12[[#This Row],[CATEGORÍA DE EVENTO 1]]="",0,1)+IF(Table12[[#This Row],[CATEGORIA DE EVENTO 2]]="",0,1)+IF(Table12[[#This Row],[CATEGORIA DE EVENTO 3]]="",0,1)</f>
        <v>0</v>
      </c>
      <c r="T3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6" s="24">
        <f>IF(Table12[[#This Row],[numero de eventos]]=1,15000,IF(Table12[[#This Row],[numero de eventos]]=2,20000,IF(Table12[[#This Row],[numero de eventos]]=3,30000,0)))</f>
        <v>0</v>
      </c>
    </row>
    <row r="37" spans="1:21" x14ac:dyDescent="0.3">
      <c r="A37" s="23">
        <v>28</v>
      </c>
      <c r="B37" s="3"/>
      <c r="C37" s="1" t="s">
        <v>36</v>
      </c>
      <c r="D37" s="1" t="s">
        <v>36</v>
      </c>
      <c r="E37" s="1" t="s">
        <v>36</v>
      </c>
      <c r="F3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7" s="20" t="s">
        <v>36</v>
      </c>
      <c r="J37" s="1"/>
      <c r="K3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7" s="20" t="s">
        <v>36</v>
      </c>
      <c r="N37" s="13"/>
      <c r="O3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7" s="1" t="s">
        <v>36</v>
      </c>
      <c r="R37" s="1"/>
      <c r="S37" s="23">
        <f>IF(Table12[[#This Row],[CATEGORÍA DE EVENTO 1]]="",0,1)+IF(Table12[[#This Row],[CATEGORIA DE EVENTO 2]]="",0,1)+IF(Table12[[#This Row],[CATEGORIA DE EVENTO 3]]="",0,1)</f>
        <v>0</v>
      </c>
      <c r="T3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7" s="24">
        <f>IF(Table12[[#This Row],[numero de eventos]]=1,15000,IF(Table12[[#This Row],[numero de eventos]]=2,20000,IF(Table12[[#This Row],[numero de eventos]]=3,30000,0)))</f>
        <v>0</v>
      </c>
    </row>
    <row r="38" spans="1:21" x14ac:dyDescent="0.3">
      <c r="A38" s="23">
        <v>29</v>
      </c>
      <c r="B38" s="3"/>
      <c r="C38" s="1" t="s">
        <v>36</v>
      </c>
      <c r="D38" s="1" t="s">
        <v>36</v>
      </c>
      <c r="E38" s="1" t="s">
        <v>36</v>
      </c>
      <c r="F3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8" s="20" t="s">
        <v>36</v>
      </c>
      <c r="J38" s="1"/>
      <c r="K3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8" s="20" t="s">
        <v>36</v>
      </c>
      <c r="N38" s="13"/>
      <c r="O3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8" s="1" t="s">
        <v>36</v>
      </c>
      <c r="R38" s="1"/>
      <c r="S38" s="23">
        <f>IF(Table12[[#This Row],[CATEGORÍA DE EVENTO 1]]="",0,1)+IF(Table12[[#This Row],[CATEGORIA DE EVENTO 2]]="",0,1)+IF(Table12[[#This Row],[CATEGORIA DE EVENTO 3]]="",0,1)</f>
        <v>0</v>
      </c>
      <c r="T3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8" s="24">
        <f>IF(Table12[[#This Row],[numero de eventos]]=1,15000,IF(Table12[[#This Row],[numero de eventos]]=2,20000,IF(Table12[[#This Row],[numero de eventos]]=3,30000,0)))</f>
        <v>0</v>
      </c>
    </row>
    <row r="39" spans="1:21" x14ac:dyDescent="0.3">
      <c r="A39" s="23">
        <v>30</v>
      </c>
      <c r="B39" s="3"/>
      <c r="C39" s="1" t="s">
        <v>36</v>
      </c>
      <c r="D39" s="1" t="s">
        <v>36</v>
      </c>
      <c r="E39" s="1" t="s">
        <v>36</v>
      </c>
      <c r="F3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3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3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39" s="20" t="s">
        <v>36</v>
      </c>
      <c r="J39" s="1"/>
      <c r="K3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3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39" s="20" t="s">
        <v>36</v>
      </c>
      <c r="N39" s="13"/>
      <c r="O3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3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39" s="1" t="s">
        <v>36</v>
      </c>
      <c r="R39" s="1"/>
      <c r="S39" s="23">
        <f>IF(Table12[[#This Row],[CATEGORÍA DE EVENTO 1]]="",0,1)+IF(Table12[[#This Row],[CATEGORIA DE EVENTO 2]]="",0,1)+IF(Table12[[#This Row],[CATEGORIA DE EVENTO 3]]="",0,1)</f>
        <v>0</v>
      </c>
      <c r="T3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39" s="24">
        <f>IF(Table12[[#This Row],[numero de eventos]]=1,15000,IF(Table12[[#This Row],[numero de eventos]]=2,20000,IF(Table12[[#This Row],[numero de eventos]]=3,30000,0)))</f>
        <v>0</v>
      </c>
    </row>
    <row r="40" spans="1:21" x14ac:dyDescent="0.3">
      <c r="A40" s="23">
        <v>31</v>
      </c>
      <c r="B40" s="3"/>
      <c r="C40" s="1" t="s">
        <v>36</v>
      </c>
      <c r="D40" s="1" t="s">
        <v>36</v>
      </c>
      <c r="E40" s="1" t="s">
        <v>36</v>
      </c>
      <c r="F4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0" s="20" t="s">
        <v>36</v>
      </c>
      <c r="J40" s="1"/>
      <c r="K4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0" s="20" t="s">
        <v>36</v>
      </c>
      <c r="N40" s="13"/>
      <c r="O4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0" s="1" t="s">
        <v>36</v>
      </c>
      <c r="R40" s="1"/>
      <c r="S40" s="23">
        <f>IF(Table12[[#This Row],[CATEGORÍA DE EVENTO 1]]="",0,1)+IF(Table12[[#This Row],[CATEGORIA DE EVENTO 2]]="",0,1)+IF(Table12[[#This Row],[CATEGORIA DE EVENTO 3]]="",0,1)</f>
        <v>0</v>
      </c>
      <c r="T4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0" s="24">
        <f>IF(Table12[[#This Row],[numero de eventos]]=1,15000,IF(Table12[[#This Row],[numero de eventos]]=2,20000,IF(Table12[[#This Row],[numero de eventos]]=3,30000,0)))</f>
        <v>0</v>
      </c>
    </row>
    <row r="41" spans="1:21" x14ac:dyDescent="0.3">
      <c r="A41" s="23">
        <v>32</v>
      </c>
      <c r="B41" s="3"/>
      <c r="C41" s="1" t="s">
        <v>36</v>
      </c>
      <c r="D41" s="1" t="s">
        <v>36</v>
      </c>
      <c r="E41" s="1" t="s">
        <v>36</v>
      </c>
      <c r="F4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1" s="20" t="s">
        <v>36</v>
      </c>
      <c r="J41" s="1"/>
      <c r="K4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1" s="20" t="s">
        <v>36</v>
      </c>
      <c r="N41" s="13"/>
      <c r="O4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1" s="1" t="s">
        <v>36</v>
      </c>
      <c r="R41" s="1"/>
      <c r="S41" s="23">
        <f>IF(Table12[[#This Row],[CATEGORÍA DE EVENTO 1]]="",0,1)+IF(Table12[[#This Row],[CATEGORIA DE EVENTO 2]]="",0,1)+IF(Table12[[#This Row],[CATEGORIA DE EVENTO 3]]="",0,1)</f>
        <v>0</v>
      </c>
      <c r="T4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1" s="24">
        <f>IF(Table12[[#This Row],[numero de eventos]]=1,15000,IF(Table12[[#This Row],[numero de eventos]]=2,20000,IF(Table12[[#This Row],[numero de eventos]]=3,30000,0)))</f>
        <v>0</v>
      </c>
    </row>
    <row r="42" spans="1:21" x14ac:dyDescent="0.3">
      <c r="A42" s="23">
        <v>33</v>
      </c>
      <c r="B42" s="3"/>
      <c r="C42" s="1" t="s">
        <v>36</v>
      </c>
      <c r="D42" s="1" t="s">
        <v>36</v>
      </c>
      <c r="E42" s="1" t="s">
        <v>36</v>
      </c>
      <c r="F4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2" s="20" t="s">
        <v>36</v>
      </c>
      <c r="J42" s="1"/>
      <c r="K4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2" s="20" t="s">
        <v>36</v>
      </c>
      <c r="N42" s="13"/>
      <c r="O4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2" s="1" t="s">
        <v>36</v>
      </c>
      <c r="R42" s="1"/>
      <c r="S42" s="23">
        <f>IF(Table12[[#This Row],[CATEGORÍA DE EVENTO 1]]="",0,1)+IF(Table12[[#This Row],[CATEGORIA DE EVENTO 2]]="",0,1)+IF(Table12[[#This Row],[CATEGORIA DE EVENTO 3]]="",0,1)</f>
        <v>0</v>
      </c>
      <c r="T4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2" s="24">
        <f>IF(Table12[[#This Row],[numero de eventos]]=1,15000,IF(Table12[[#This Row],[numero de eventos]]=2,20000,IF(Table12[[#This Row],[numero de eventos]]=3,30000,0)))</f>
        <v>0</v>
      </c>
    </row>
    <row r="43" spans="1:21" x14ac:dyDescent="0.3">
      <c r="A43" s="23">
        <v>34</v>
      </c>
      <c r="B43" s="3"/>
      <c r="C43" s="1" t="s">
        <v>36</v>
      </c>
      <c r="D43" s="1" t="s">
        <v>36</v>
      </c>
      <c r="E43" s="1" t="s">
        <v>36</v>
      </c>
      <c r="F4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3" s="20" t="s">
        <v>36</v>
      </c>
      <c r="J43" s="1"/>
      <c r="K4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3" s="20" t="s">
        <v>36</v>
      </c>
      <c r="N43" s="13"/>
      <c r="O4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3" s="1" t="s">
        <v>36</v>
      </c>
      <c r="R43" s="1"/>
      <c r="S43" s="23">
        <f>IF(Table12[[#This Row],[CATEGORÍA DE EVENTO 1]]="",0,1)+IF(Table12[[#This Row],[CATEGORIA DE EVENTO 2]]="",0,1)+IF(Table12[[#This Row],[CATEGORIA DE EVENTO 3]]="",0,1)</f>
        <v>0</v>
      </c>
      <c r="T4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3" s="24">
        <f>IF(Table12[[#This Row],[numero de eventos]]=1,15000,IF(Table12[[#This Row],[numero de eventos]]=2,20000,IF(Table12[[#This Row],[numero de eventos]]=3,30000,0)))</f>
        <v>0</v>
      </c>
    </row>
    <row r="44" spans="1:21" x14ac:dyDescent="0.3">
      <c r="A44" s="23">
        <v>35</v>
      </c>
      <c r="B44" s="3"/>
      <c r="C44" s="1" t="s">
        <v>36</v>
      </c>
      <c r="D44" s="1" t="s">
        <v>36</v>
      </c>
      <c r="E44" s="1" t="s">
        <v>36</v>
      </c>
      <c r="F4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4" s="20" t="s">
        <v>36</v>
      </c>
      <c r="J44" s="1"/>
      <c r="K4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4" s="20" t="s">
        <v>36</v>
      </c>
      <c r="N44" s="13"/>
      <c r="O4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4" s="1" t="s">
        <v>36</v>
      </c>
      <c r="R44" s="1"/>
      <c r="S44" s="23">
        <f>IF(Table12[[#This Row],[CATEGORÍA DE EVENTO 1]]="",0,1)+IF(Table12[[#This Row],[CATEGORIA DE EVENTO 2]]="",0,1)+IF(Table12[[#This Row],[CATEGORIA DE EVENTO 3]]="",0,1)</f>
        <v>0</v>
      </c>
      <c r="T4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4" s="24">
        <f>IF(Table12[[#This Row],[numero de eventos]]=1,15000,IF(Table12[[#This Row],[numero de eventos]]=2,20000,IF(Table12[[#This Row],[numero de eventos]]=3,30000,0)))</f>
        <v>0</v>
      </c>
    </row>
    <row r="45" spans="1:21" x14ac:dyDescent="0.3">
      <c r="A45" s="23">
        <v>36</v>
      </c>
      <c r="B45" s="3"/>
      <c r="C45" s="1" t="s">
        <v>36</v>
      </c>
      <c r="D45" s="1" t="s">
        <v>36</v>
      </c>
      <c r="E45" s="1" t="s">
        <v>36</v>
      </c>
      <c r="F4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5" s="20" t="s">
        <v>36</v>
      </c>
      <c r="J45" s="1"/>
      <c r="K4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5" s="20" t="s">
        <v>36</v>
      </c>
      <c r="N45" s="13"/>
      <c r="O4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5" s="1" t="s">
        <v>36</v>
      </c>
      <c r="R45" s="1"/>
      <c r="S45" s="23">
        <f>IF(Table12[[#This Row],[CATEGORÍA DE EVENTO 1]]="",0,1)+IF(Table12[[#This Row],[CATEGORIA DE EVENTO 2]]="",0,1)+IF(Table12[[#This Row],[CATEGORIA DE EVENTO 3]]="",0,1)</f>
        <v>0</v>
      </c>
      <c r="T4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5" s="24">
        <f>IF(Table12[[#This Row],[numero de eventos]]=1,15000,IF(Table12[[#This Row],[numero de eventos]]=2,20000,IF(Table12[[#This Row],[numero de eventos]]=3,30000,0)))</f>
        <v>0</v>
      </c>
    </row>
    <row r="46" spans="1:21" x14ac:dyDescent="0.3">
      <c r="A46" s="23">
        <v>37</v>
      </c>
      <c r="B46" s="3"/>
      <c r="C46" s="1" t="s">
        <v>36</v>
      </c>
      <c r="D46" s="1" t="s">
        <v>36</v>
      </c>
      <c r="E46" s="1" t="s">
        <v>36</v>
      </c>
      <c r="F4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6" s="20" t="s">
        <v>36</v>
      </c>
      <c r="J46" s="1"/>
      <c r="K4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6" s="20" t="s">
        <v>36</v>
      </c>
      <c r="N46" s="13"/>
      <c r="O4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6" s="1" t="s">
        <v>36</v>
      </c>
      <c r="R46" s="1"/>
      <c r="S46" s="23">
        <f>IF(Table12[[#This Row],[CATEGORÍA DE EVENTO 1]]="",0,1)+IF(Table12[[#This Row],[CATEGORIA DE EVENTO 2]]="",0,1)+IF(Table12[[#This Row],[CATEGORIA DE EVENTO 3]]="",0,1)</f>
        <v>0</v>
      </c>
      <c r="T4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6" s="24">
        <f>IF(Table12[[#This Row],[numero de eventos]]=1,15000,IF(Table12[[#This Row],[numero de eventos]]=2,20000,IF(Table12[[#This Row],[numero de eventos]]=3,30000,0)))</f>
        <v>0</v>
      </c>
    </row>
    <row r="47" spans="1:21" x14ac:dyDescent="0.3">
      <c r="A47" s="23">
        <v>38</v>
      </c>
      <c r="B47" s="3"/>
      <c r="C47" s="1" t="s">
        <v>36</v>
      </c>
      <c r="D47" s="1" t="s">
        <v>36</v>
      </c>
      <c r="E47" s="1" t="s">
        <v>36</v>
      </c>
      <c r="F4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7" s="20" t="s">
        <v>36</v>
      </c>
      <c r="J47" s="1"/>
      <c r="K4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7" s="20" t="s">
        <v>36</v>
      </c>
      <c r="N47" s="13"/>
      <c r="O4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7" s="1" t="s">
        <v>36</v>
      </c>
      <c r="R47" s="1"/>
      <c r="S47" s="23">
        <f>IF(Table12[[#This Row],[CATEGORÍA DE EVENTO 1]]="",0,1)+IF(Table12[[#This Row],[CATEGORIA DE EVENTO 2]]="",0,1)+IF(Table12[[#This Row],[CATEGORIA DE EVENTO 3]]="",0,1)</f>
        <v>0</v>
      </c>
      <c r="T4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7" s="24">
        <f>IF(Table12[[#This Row],[numero de eventos]]=1,15000,IF(Table12[[#This Row],[numero de eventos]]=2,20000,IF(Table12[[#This Row],[numero de eventos]]=3,30000,0)))</f>
        <v>0</v>
      </c>
    </row>
    <row r="48" spans="1:21" x14ac:dyDescent="0.3">
      <c r="A48" s="23">
        <v>39</v>
      </c>
      <c r="B48" s="3"/>
      <c r="C48" s="1" t="s">
        <v>36</v>
      </c>
      <c r="D48" s="1" t="s">
        <v>36</v>
      </c>
      <c r="E48" s="1" t="s">
        <v>36</v>
      </c>
      <c r="F4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8" s="20" t="s">
        <v>36</v>
      </c>
      <c r="J48" s="1"/>
      <c r="K4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8" s="20" t="s">
        <v>36</v>
      </c>
      <c r="N48" s="13"/>
      <c r="O4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8" s="1" t="s">
        <v>36</v>
      </c>
      <c r="R48" s="1"/>
      <c r="S48" s="23">
        <f>IF(Table12[[#This Row],[CATEGORÍA DE EVENTO 1]]="",0,1)+IF(Table12[[#This Row],[CATEGORIA DE EVENTO 2]]="",0,1)+IF(Table12[[#This Row],[CATEGORIA DE EVENTO 3]]="",0,1)</f>
        <v>0</v>
      </c>
      <c r="T4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8" s="24">
        <f>IF(Table12[[#This Row],[numero de eventos]]=1,15000,IF(Table12[[#This Row],[numero de eventos]]=2,20000,IF(Table12[[#This Row],[numero de eventos]]=3,30000,0)))</f>
        <v>0</v>
      </c>
    </row>
    <row r="49" spans="1:21" x14ac:dyDescent="0.3">
      <c r="A49" s="23">
        <v>40</v>
      </c>
      <c r="B49" s="3"/>
      <c r="C49" s="1" t="s">
        <v>36</v>
      </c>
      <c r="D49" s="1" t="s">
        <v>36</v>
      </c>
      <c r="E49" s="1" t="s">
        <v>36</v>
      </c>
      <c r="F4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4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4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49" s="20" t="s">
        <v>36</v>
      </c>
      <c r="J49" s="1"/>
      <c r="K4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4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49" s="20" t="s">
        <v>36</v>
      </c>
      <c r="N49" s="13"/>
      <c r="O4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4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49" s="1" t="s">
        <v>36</v>
      </c>
      <c r="R49" s="1"/>
      <c r="S49" s="23">
        <f>IF(Table12[[#This Row],[CATEGORÍA DE EVENTO 1]]="",0,1)+IF(Table12[[#This Row],[CATEGORIA DE EVENTO 2]]="",0,1)+IF(Table12[[#This Row],[CATEGORIA DE EVENTO 3]]="",0,1)</f>
        <v>0</v>
      </c>
      <c r="T4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49" s="24">
        <f>IF(Table12[[#This Row],[numero de eventos]]=1,15000,IF(Table12[[#This Row],[numero de eventos]]=2,20000,IF(Table12[[#This Row],[numero de eventos]]=3,30000,0)))</f>
        <v>0</v>
      </c>
    </row>
    <row r="50" spans="1:21" x14ac:dyDescent="0.3">
      <c r="A50" s="23">
        <v>41</v>
      </c>
      <c r="B50" s="3"/>
      <c r="C50" s="1" t="s">
        <v>36</v>
      </c>
      <c r="D50" s="1" t="s">
        <v>36</v>
      </c>
      <c r="E50" s="1" t="s">
        <v>36</v>
      </c>
      <c r="F5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0" s="20" t="s">
        <v>36</v>
      </c>
      <c r="J50" s="1"/>
      <c r="K5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0" s="20" t="s">
        <v>36</v>
      </c>
      <c r="N50" s="13"/>
      <c r="O5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0" s="1" t="s">
        <v>36</v>
      </c>
      <c r="R50" s="1"/>
      <c r="S50" s="23">
        <f>IF(Table12[[#This Row],[CATEGORÍA DE EVENTO 1]]="",0,1)+IF(Table12[[#This Row],[CATEGORIA DE EVENTO 2]]="",0,1)+IF(Table12[[#This Row],[CATEGORIA DE EVENTO 3]]="",0,1)</f>
        <v>0</v>
      </c>
      <c r="T5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0" s="24">
        <f>IF(Table12[[#This Row],[numero de eventos]]=1,15000,IF(Table12[[#This Row],[numero de eventos]]=2,20000,IF(Table12[[#This Row],[numero de eventos]]=3,30000,0)))</f>
        <v>0</v>
      </c>
    </row>
    <row r="51" spans="1:21" x14ac:dyDescent="0.3">
      <c r="A51" s="23">
        <v>42</v>
      </c>
      <c r="B51" s="3"/>
      <c r="C51" s="1" t="s">
        <v>36</v>
      </c>
      <c r="D51" s="1" t="s">
        <v>36</v>
      </c>
      <c r="E51" s="1" t="s">
        <v>36</v>
      </c>
      <c r="F5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1" s="20" t="s">
        <v>36</v>
      </c>
      <c r="J51" s="1"/>
      <c r="K5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1" s="20" t="s">
        <v>36</v>
      </c>
      <c r="N51" s="13"/>
      <c r="O5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1" s="1" t="s">
        <v>36</v>
      </c>
      <c r="R51" s="1"/>
      <c r="S51" s="23">
        <f>IF(Table12[[#This Row],[CATEGORÍA DE EVENTO 1]]="",0,1)+IF(Table12[[#This Row],[CATEGORIA DE EVENTO 2]]="",0,1)+IF(Table12[[#This Row],[CATEGORIA DE EVENTO 3]]="",0,1)</f>
        <v>0</v>
      </c>
      <c r="T5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1" s="24">
        <f>IF(Table12[[#This Row],[numero de eventos]]=1,15000,IF(Table12[[#This Row],[numero de eventos]]=2,20000,IF(Table12[[#This Row],[numero de eventos]]=3,30000,0)))</f>
        <v>0</v>
      </c>
    </row>
    <row r="52" spans="1:21" x14ac:dyDescent="0.3">
      <c r="A52" s="23">
        <v>43</v>
      </c>
      <c r="B52" s="3"/>
      <c r="C52" s="1" t="s">
        <v>36</v>
      </c>
      <c r="D52" s="1" t="s">
        <v>36</v>
      </c>
      <c r="E52" s="1" t="s">
        <v>36</v>
      </c>
      <c r="F5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2" s="20" t="s">
        <v>36</v>
      </c>
      <c r="J52" s="1"/>
      <c r="K5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2" s="20" t="s">
        <v>36</v>
      </c>
      <c r="N52" s="13"/>
      <c r="O5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2" s="1" t="s">
        <v>36</v>
      </c>
      <c r="R52" s="1"/>
      <c r="S52" s="23">
        <f>IF(Table12[[#This Row],[CATEGORÍA DE EVENTO 1]]="",0,1)+IF(Table12[[#This Row],[CATEGORIA DE EVENTO 2]]="",0,1)+IF(Table12[[#This Row],[CATEGORIA DE EVENTO 3]]="",0,1)</f>
        <v>0</v>
      </c>
      <c r="T5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2" s="24">
        <f>IF(Table12[[#This Row],[numero de eventos]]=1,15000,IF(Table12[[#This Row],[numero de eventos]]=2,20000,IF(Table12[[#This Row],[numero de eventos]]=3,30000,0)))</f>
        <v>0</v>
      </c>
    </row>
    <row r="53" spans="1:21" x14ac:dyDescent="0.3">
      <c r="A53" s="23">
        <v>44</v>
      </c>
      <c r="B53" s="3"/>
      <c r="C53" s="1" t="s">
        <v>36</v>
      </c>
      <c r="D53" s="1" t="s">
        <v>36</v>
      </c>
      <c r="E53" s="1" t="s">
        <v>36</v>
      </c>
      <c r="F5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3" s="20" t="s">
        <v>36</v>
      </c>
      <c r="J53" s="1"/>
      <c r="K5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3" s="20" t="s">
        <v>36</v>
      </c>
      <c r="N53" s="13"/>
      <c r="O5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3" s="1" t="s">
        <v>36</v>
      </c>
      <c r="R53" s="1"/>
      <c r="S53" s="23">
        <f>IF(Table12[[#This Row],[CATEGORÍA DE EVENTO 1]]="",0,1)+IF(Table12[[#This Row],[CATEGORIA DE EVENTO 2]]="",0,1)+IF(Table12[[#This Row],[CATEGORIA DE EVENTO 3]]="",0,1)</f>
        <v>0</v>
      </c>
      <c r="T5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3" s="24">
        <f>IF(Table12[[#This Row],[numero de eventos]]=1,15000,IF(Table12[[#This Row],[numero de eventos]]=2,20000,IF(Table12[[#This Row],[numero de eventos]]=3,30000,0)))</f>
        <v>0</v>
      </c>
    </row>
    <row r="54" spans="1:21" x14ac:dyDescent="0.3">
      <c r="A54" s="23">
        <v>45</v>
      </c>
      <c r="B54" s="3"/>
      <c r="C54" s="1" t="s">
        <v>36</v>
      </c>
      <c r="D54" s="1" t="s">
        <v>36</v>
      </c>
      <c r="E54" s="1" t="s">
        <v>36</v>
      </c>
      <c r="F5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4" s="20" t="s">
        <v>36</v>
      </c>
      <c r="J54" s="1"/>
      <c r="K5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4" s="20" t="s">
        <v>36</v>
      </c>
      <c r="N54" s="13"/>
      <c r="O5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4" s="1" t="s">
        <v>36</v>
      </c>
      <c r="R54" s="1"/>
      <c r="S54" s="23">
        <f>IF(Table12[[#This Row],[CATEGORÍA DE EVENTO 1]]="",0,1)+IF(Table12[[#This Row],[CATEGORIA DE EVENTO 2]]="",0,1)+IF(Table12[[#This Row],[CATEGORIA DE EVENTO 3]]="",0,1)</f>
        <v>0</v>
      </c>
      <c r="T5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4" s="24">
        <f>IF(Table12[[#This Row],[numero de eventos]]=1,15000,IF(Table12[[#This Row],[numero de eventos]]=2,20000,IF(Table12[[#This Row],[numero de eventos]]=3,30000,0)))</f>
        <v>0</v>
      </c>
    </row>
    <row r="55" spans="1:21" x14ac:dyDescent="0.3">
      <c r="A55" s="23">
        <v>46</v>
      </c>
      <c r="B55" s="3"/>
      <c r="C55" s="1" t="s">
        <v>36</v>
      </c>
      <c r="D55" s="1" t="s">
        <v>36</v>
      </c>
      <c r="E55" s="1" t="s">
        <v>36</v>
      </c>
      <c r="F5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5" s="20" t="s">
        <v>36</v>
      </c>
      <c r="J55" s="1"/>
      <c r="K5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5" s="20" t="s">
        <v>36</v>
      </c>
      <c r="N55" s="13"/>
      <c r="O5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5" s="1" t="s">
        <v>36</v>
      </c>
      <c r="R55" s="1"/>
      <c r="S55" s="23">
        <f>IF(Table12[[#This Row],[CATEGORÍA DE EVENTO 1]]="",0,1)+IF(Table12[[#This Row],[CATEGORIA DE EVENTO 2]]="",0,1)+IF(Table12[[#This Row],[CATEGORIA DE EVENTO 3]]="",0,1)</f>
        <v>0</v>
      </c>
      <c r="T5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5" s="24">
        <f>IF(Table12[[#This Row],[numero de eventos]]=1,15000,IF(Table12[[#This Row],[numero de eventos]]=2,20000,IF(Table12[[#This Row],[numero de eventos]]=3,30000,0)))</f>
        <v>0</v>
      </c>
    </row>
    <row r="56" spans="1:21" x14ac:dyDescent="0.3">
      <c r="A56" s="23">
        <v>47</v>
      </c>
      <c r="B56" s="3"/>
      <c r="C56" s="1" t="s">
        <v>36</v>
      </c>
      <c r="D56" s="1" t="s">
        <v>36</v>
      </c>
      <c r="E56" s="1" t="s">
        <v>36</v>
      </c>
      <c r="F5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6" s="20" t="s">
        <v>36</v>
      </c>
      <c r="J56" s="1"/>
      <c r="K5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6" s="20" t="s">
        <v>36</v>
      </c>
      <c r="N56" s="13"/>
      <c r="O5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6" s="1" t="s">
        <v>36</v>
      </c>
      <c r="R56" s="1"/>
      <c r="S56" s="23">
        <f>IF(Table12[[#This Row],[CATEGORÍA DE EVENTO 1]]="",0,1)+IF(Table12[[#This Row],[CATEGORIA DE EVENTO 2]]="",0,1)+IF(Table12[[#This Row],[CATEGORIA DE EVENTO 3]]="",0,1)</f>
        <v>0</v>
      </c>
      <c r="T5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6" s="24">
        <f>IF(Table12[[#This Row],[numero de eventos]]=1,15000,IF(Table12[[#This Row],[numero de eventos]]=2,20000,IF(Table12[[#This Row],[numero de eventos]]=3,30000,0)))</f>
        <v>0</v>
      </c>
    </row>
    <row r="57" spans="1:21" x14ac:dyDescent="0.3">
      <c r="A57" s="23">
        <v>48</v>
      </c>
      <c r="B57" s="3"/>
      <c r="C57" s="1" t="s">
        <v>36</v>
      </c>
      <c r="D57" s="1" t="s">
        <v>36</v>
      </c>
      <c r="E57" s="1" t="s">
        <v>36</v>
      </c>
      <c r="F5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7" s="20" t="s">
        <v>36</v>
      </c>
      <c r="J57" s="1"/>
      <c r="K5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7" s="20" t="s">
        <v>36</v>
      </c>
      <c r="N57" s="13"/>
      <c r="O5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7" s="1" t="s">
        <v>36</v>
      </c>
      <c r="R57" s="1"/>
      <c r="S57" s="23">
        <f>IF(Table12[[#This Row],[CATEGORÍA DE EVENTO 1]]="",0,1)+IF(Table12[[#This Row],[CATEGORIA DE EVENTO 2]]="",0,1)+IF(Table12[[#This Row],[CATEGORIA DE EVENTO 3]]="",0,1)</f>
        <v>0</v>
      </c>
      <c r="T5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7" s="24">
        <f>IF(Table12[[#This Row],[numero de eventos]]=1,15000,IF(Table12[[#This Row],[numero de eventos]]=2,20000,IF(Table12[[#This Row],[numero de eventos]]=3,30000,0)))</f>
        <v>0</v>
      </c>
    </row>
    <row r="58" spans="1:21" x14ac:dyDescent="0.3">
      <c r="A58" s="23">
        <v>49</v>
      </c>
      <c r="B58" s="3"/>
      <c r="C58" s="1" t="s">
        <v>36</v>
      </c>
      <c r="D58" s="1" t="s">
        <v>36</v>
      </c>
      <c r="E58" s="1" t="s">
        <v>36</v>
      </c>
      <c r="F5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8" s="20" t="s">
        <v>36</v>
      </c>
      <c r="J58" s="1"/>
      <c r="K5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8" s="20" t="s">
        <v>36</v>
      </c>
      <c r="N58" s="13"/>
      <c r="O5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8" s="1" t="s">
        <v>36</v>
      </c>
      <c r="R58" s="1"/>
      <c r="S58" s="23">
        <f>IF(Table12[[#This Row],[CATEGORÍA DE EVENTO 1]]="",0,1)+IF(Table12[[#This Row],[CATEGORIA DE EVENTO 2]]="",0,1)+IF(Table12[[#This Row],[CATEGORIA DE EVENTO 3]]="",0,1)</f>
        <v>0</v>
      </c>
      <c r="T5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8" s="24">
        <f>IF(Table12[[#This Row],[numero de eventos]]=1,15000,IF(Table12[[#This Row],[numero de eventos]]=2,20000,IF(Table12[[#This Row],[numero de eventos]]=3,30000,0)))</f>
        <v>0</v>
      </c>
    </row>
    <row r="59" spans="1:21" x14ac:dyDescent="0.3">
      <c r="A59" s="23">
        <v>50</v>
      </c>
      <c r="B59" s="3"/>
      <c r="C59" s="1" t="s">
        <v>36</v>
      </c>
      <c r="D59" s="1" t="s">
        <v>36</v>
      </c>
      <c r="E59" s="1" t="s">
        <v>36</v>
      </c>
      <c r="F5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5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5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59" s="20" t="s">
        <v>36</v>
      </c>
      <c r="J59" s="1"/>
      <c r="K5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5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59" s="20" t="s">
        <v>36</v>
      </c>
      <c r="N59" s="13"/>
      <c r="O5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5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59" s="1" t="s">
        <v>36</v>
      </c>
      <c r="R59" s="1"/>
      <c r="S59" s="23">
        <f>IF(Table12[[#This Row],[CATEGORÍA DE EVENTO 1]]="",0,1)+IF(Table12[[#This Row],[CATEGORIA DE EVENTO 2]]="",0,1)+IF(Table12[[#This Row],[CATEGORIA DE EVENTO 3]]="",0,1)</f>
        <v>0</v>
      </c>
      <c r="T5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59" s="24">
        <f>IF(Table12[[#This Row],[numero de eventos]]=1,15000,IF(Table12[[#This Row],[numero de eventos]]=2,20000,IF(Table12[[#This Row],[numero de eventos]]=3,30000,0)))</f>
        <v>0</v>
      </c>
    </row>
    <row r="60" spans="1:21" x14ac:dyDescent="0.3">
      <c r="A60" s="23">
        <v>51</v>
      </c>
      <c r="B60" s="3"/>
      <c r="C60" s="1" t="s">
        <v>36</v>
      </c>
      <c r="D60" s="1" t="s">
        <v>36</v>
      </c>
      <c r="E60" s="1" t="s">
        <v>36</v>
      </c>
      <c r="F6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0" s="20" t="s">
        <v>36</v>
      </c>
      <c r="J60" s="1"/>
      <c r="K6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0" s="20" t="s">
        <v>36</v>
      </c>
      <c r="N60" s="13"/>
      <c r="O6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0" s="1" t="s">
        <v>36</v>
      </c>
      <c r="R60" s="1"/>
      <c r="S60" s="23">
        <f>IF(Table12[[#This Row],[CATEGORÍA DE EVENTO 1]]="",0,1)+IF(Table12[[#This Row],[CATEGORIA DE EVENTO 2]]="",0,1)+IF(Table12[[#This Row],[CATEGORIA DE EVENTO 3]]="",0,1)</f>
        <v>0</v>
      </c>
      <c r="T6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0" s="24">
        <f>IF(Table12[[#This Row],[numero de eventos]]=1,15000,IF(Table12[[#This Row],[numero de eventos]]=2,20000,IF(Table12[[#This Row],[numero de eventos]]=3,30000,0)))</f>
        <v>0</v>
      </c>
    </row>
    <row r="61" spans="1:21" x14ac:dyDescent="0.3">
      <c r="A61" s="23">
        <v>52</v>
      </c>
      <c r="B61" s="3"/>
      <c r="C61" s="1" t="s">
        <v>36</v>
      </c>
      <c r="D61" s="1" t="s">
        <v>36</v>
      </c>
      <c r="E61" s="1" t="s">
        <v>36</v>
      </c>
      <c r="F6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1" s="20" t="s">
        <v>36</v>
      </c>
      <c r="J61" s="1"/>
      <c r="K6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1" s="20" t="s">
        <v>36</v>
      </c>
      <c r="N61" s="13"/>
      <c r="O6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1" s="1" t="s">
        <v>36</v>
      </c>
      <c r="R61" s="1"/>
      <c r="S61" s="23">
        <f>IF(Table12[[#This Row],[CATEGORÍA DE EVENTO 1]]="",0,1)+IF(Table12[[#This Row],[CATEGORIA DE EVENTO 2]]="",0,1)+IF(Table12[[#This Row],[CATEGORIA DE EVENTO 3]]="",0,1)</f>
        <v>0</v>
      </c>
      <c r="T6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1" s="24">
        <f>IF(Table12[[#This Row],[numero de eventos]]=1,15000,IF(Table12[[#This Row],[numero de eventos]]=2,20000,IF(Table12[[#This Row],[numero de eventos]]=3,30000,0)))</f>
        <v>0</v>
      </c>
    </row>
    <row r="62" spans="1:21" x14ac:dyDescent="0.3">
      <c r="A62" s="23">
        <v>53</v>
      </c>
      <c r="B62" s="3"/>
      <c r="C62" s="1" t="s">
        <v>36</v>
      </c>
      <c r="D62" s="1" t="s">
        <v>36</v>
      </c>
      <c r="E62" s="1" t="s">
        <v>36</v>
      </c>
      <c r="F6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2" s="20" t="s">
        <v>36</v>
      </c>
      <c r="J62" s="1"/>
      <c r="K6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2" s="20" t="s">
        <v>36</v>
      </c>
      <c r="N62" s="13"/>
      <c r="O6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2" s="1" t="s">
        <v>36</v>
      </c>
      <c r="R62" s="1"/>
      <c r="S62" s="23">
        <f>IF(Table12[[#This Row],[CATEGORÍA DE EVENTO 1]]="",0,1)+IF(Table12[[#This Row],[CATEGORIA DE EVENTO 2]]="",0,1)+IF(Table12[[#This Row],[CATEGORIA DE EVENTO 3]]="",0,1)</f>
        <v>0</v>
      </c>
      <c r="T6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2" s="24">
        <f>IF(Table12[[#This Row],[numero de eventos]]=1,15000,IF(Table12[[#This Row],[numero de eventos]]=2,20000,IF(Table12[[#This Row],[numero de eventos]]=3,30000,0)))</f>
        <v>0</v>
      </c>
    </row>
    <row r="63" spans="1:21" x14ac:dyDescent="0.3">
      <c r="A63" s="23">
        <v>54</v>
      </c>
      <c r="B63" s="3"/>
      <c r="C63" s="1" t="s">
        <v>36</v>
      </c>
      <c r="D63" s="1" t="s">
        <v>36</v>
      </c>
      <c r="E63" s="1" t="s">
        <v>36</v>
      </c>
      <c r="F6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3" s="20" t="s">
        <v>36</v>
      </c>
      <c r="J63" s="1"/>
      <c r="K6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3" s="20" t="s">
        <v>36</v>
      </c>
      <c r="N63" s="13"/>
      <c r="O6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3" s="1" t="s">
        <v>36</v>
      </c>
      <c r="R63" s="1"/>
      <c r="S63" s="23">
        <f>IF(Table12[[#This Row],[CATEGORÍA DE EVENTO 1]]="",0,1)+IF(Table12[[#This Row],[CATEGORIA DE EVENTO 2]]="",0,1)+IF(Table12[[#This Row],[CATEGORIA DE EVENTO 3]]="",0,1)</f>
        <v>0</v>
      </c>
      <c r="T6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3" s="24">
        <f>IF(Table12[[#This Row],[numero de eventos]]=1,15000,IF(Table12[[#This Row],[numero de eventos]]=2,20000,IF(Table12[[#This Row],[numero de eventos]]=3,30000,0)))</f>
        <v>0</v>
      </c>
    </row>
    <row r="64" spans="1:21" x14ac:dyDescent="0.3">
      <c r="A64" s="23">
        <v>55</v>
      </c>
      <c r="B64" s="3"/>
      <c r="C64" s="1" t="s">
        <v>36</v>
      </c>
      <c r="D64" s="1" t="s">
        <v>36</v>
      </c>
      <c r="E64" s="1" t="s">
        <v>36</v>
      </c>
      <c r="F6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4" s="20" t="s">
        <v>36</v>
      </c>
      <c r="J64" s="1"/>
      <c r="K6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4" s="20" t="s">
        <v>36</v>
      </c>
      <c r="N64" s="13"/>
      <c r="O6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4" s="1" t="s">
        <v>36</v>
      </c>
      <c r="R64" s="1"/>
      <c r="S64" s="23">
        <f>IF(Table12[[#This Row],[CATEGORÍA DE EVENTO 1]]="",0,1)+IF(Table12[[#This Row],[CATEGORIA DE EVENTO 2]]="",0,1)+IF(Table12[[#This Row],[CATEGORIA DE EVENTO 3]]="",0,1)</f>
        <v>0</v>
      </c>
      <c r="T6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4" s="24">
        <f>IF(Table12[[#This Row],[numero de eventos]]=1,15000,IF(Table12[[#This Row],[numero de eventos]]=2,20000,IF(Table12[[#This Row],[numero de eventos]]=3,30000,0)))</f>
        <v>0</v>
      </c>
    </row>
    <row r="65" spans="1:21" x14ac:dyDescent="0.3">
      <c r="A65" s="23">
        <v>56</v>
      </c>
      <c r="B65" s="3"/>
      <c r="C65" s="1" t="s">
        <v>36</v>
      </c>
      <c r="D65" s="1" t="s">
        <v>36</v>
      </c>
      <c r="E65" s="1" t="s">
        <v>36</v>
      </c>
      <c r="F6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5" s="20" t="s">
        <v>36</v>
      </c>
      <c r="J65" s="1"/>
      <c r="K6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5" s="20" t="s">
        <v>36</v>
      </c>
      <c r="N65" s="13"/>
      <c r="O6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5" s="1" t="s">
        <v>36</v>
      </c>
      <c r="R65" s="1"/>
      <c r="S65" s="23">
        <f>IF(Table12[[#This Row],[CATEGORÍA DE EVENTO 1]]="",0,1)+IF(Table12[[#This Row],[CATEGORIA DE EVENTO 2]]="",0,1)+IF(Table12[[#This Row],[CATEGORIA DE EVENTO 3]]="",0,1)</f>
        <v>0</v>
      </c>
      <c r="T6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5" s="24">
        <f>IF(Table12[[#This Row],[numero de eventos]]=1,15000,IF(Table12[[#This Row],[numero de eventos]]=2,20000,IF(Table12[[#This Row],[numero de eventos]]=3,30000,0)))</f>
        <v>0</v>
      </c>
    </row>
    <row r="66" spans="1:21" x14ac:dyDescent="0.3">
      <c r="A66" s="23">
        <v>57</v>
      </c>
      <c r="B66" s="3"/>
      <c r="C66" s="1" t="s">
        <v>36</v>
      </c>
      <c r="D66" s="1" t="s">
        <v>36</v>
      </c>
      <c r="E66" s="1" t="s">
        <v>36</v>
      </c>
      <c r="F6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6" s="20" t="s">
        <v>36</v>
      </c>
      <c r="J66" s="1"/>
      <c r="K6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6" s="20" t="s">
        <v>36</v>
      </c>
      <c r="N66" s="13"/>
      <c r="O6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6" s="1" t="s">
        <v>36</v>
      </c>
      <c r="R66" s="1"/>
      <c r="S66" s="23">
        <f>IF(Table12[[#This Row],[CATEGORÍA DE EVENTO 1]]="",0,1)+IF(Table12[[#This Row],[CATEGORIA DE EVENTO 2]]="",0,1)+IF(Table12[[#This Row],[CATEGORIA DE EVENTO 3]]="",0,1)</f>
        <v>0</v>
      </c>
      <c r="T6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6" s="24">
        <f>IF(Table12[[#This Row],[numero de eventos]]=1,15000,IF(Table12[[#This Row],[numero de eventos]]=2,20000,IF(Table12[[#This Row],[numero de eventos]]=3,30000,0)))</f>
        <v>0</v>
      </c>
    </row>
    <row r="67" spans="1:21" x14ac:dyDescent="0.3">
      <c r="A67" s="23">
        <v>58</v>
      </c>
      <c r="B67" s="3"/>
      <c r="C67" s="1" t="s">
        <v>36</v>
      </c>
      <c r="D67" s="1" t="s">
        <v>36</v>
      </c>
      <c r="E67" s="1" t="s">
        <v>36</v>
      </c>
      <c r="F6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7" s="20" t="s">
        <v>36</v>
      </c>
      <c r="J67" s="1"/>
      <c r="K6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7" s="20" t="s">
        <v>36</v>
      </c>
      <c r="N67" s="13"/>
      <c r="O6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7" s="1" t="s">
        <v>36</v>
      </c>
      <c r="R67" s="1"/>
      <c r="S67" s="23">
        <f>IF(Table12[[#This Row],[CATEGORÍA DE EVENTO 1]]="",0,1)+IF(Table12[[#This Row],[CATEGORIA DE EVENTO 2]]="",0,1)+IF(Table12[[#This Row],[CATEGORIA DE EVENTO 3]]="",0,1)</f>
        <v>0</v>
      </c>
      <c r="T6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7" s="24">
        <f>IF(Table12[[#This Row],[numero de eventos]]=1,15000,IF(Table12[[#This Row],[numero de eventos]]=2,20000,IF(Table12[[#This Row],[numero de eventos]]=3,30000,0)))</f>
        <v>0</v>
      </c>
    </row>
    <row r="68" spans="1:21" x14ac:dyDescent="0.3">
      <c r="A68" s="23">
        <v>59</v>
      </c>
      <c r="B68" s="3"/>
      <c r="C68" s="1" t="s">
        <v>36</v>
      </c>
      <c r="D68" s="1" t="s">
        <v>36</v>
      </c>
      <c r="E68" s="1" t="s">
        <v>36</v>
      </c>
      <c r="F6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8" s="20" t="s">
        <v>36</v>
      </c>
      <c r="J68" s="1"/>
      <c r="K6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8" s="20" t="s">
        <v>36</v>
      </c>
      <c r="N68" s="13"/>
      <c r="O6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8" s="1" t="s">
        <v>36</v>
      </c>
      <c r="R68" s="1"/>
      <c r="S68" s="23">
        <f>IF(Table12[[#This Row],[CATEGORÍA DE EVENTO 1]]="",0,1)+IF(Table12[[#This Row],[CATEGORIA DE EVENTO 2]]="",0,1)+IF(Table12[[#This Row],[CATEGORIA DE EVENTO 3]]="",0,1)</f>
        <v>0</v>
      </c>
      <c r="T6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8" s="24">
        <f>IF(Table12[[#This Row],[numero de eventos]]=1,15000,IF(Table12[[#This Row],[numero de eventos]]=2,20000,IF(Table12[[#This Row],[numero de eventos]]=3,30000,0)))</f>
        <v>0</v>
      </c>
    </row>
    <row r="69" spans="1:21" x14ac:dyDescent="0.3">
      <c r="A69" s="23">
        <v>60</v>
      </c>
      <c r="B69" s="3"/>
      <c r="C69" s="1" t="s">
        <v>36</v>
      </c>
      <c r="D69" s="1" t="s">
        <v>36</v>
      </c>
      <c r="E69" s="1" t="s">
        <v>36</v>
      </c>
      <c r="F6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6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6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69" s="20" t="s">
        <v>36</v>
      </c>
      <c r="J69" s="1"/>
      <c r="K6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6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69" s="20" t="s">
        <v>36</v>
      </c>
      <c r="N69" s="13"/>
      <c r="O6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6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69" s="1" t="s">
        <v>36</v>
      </c>
      <c r="R69" s="1"/>
      <c r="S69" s="23">
        <f>IF(Table12[[#This Row],[CATEGORÍA DE EVENTO 1]]="",0,1)+IF(Table12[[#This Row],[CATEGORIA DE EVENTO 2]]="",0,1)+IF(Table12[[#This Row],[CATEGORIA DE EVENTO 3]]="",0,1)</f>
        <v>0</v>
      </c>
      <c r="T6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69" s="24">
        <f>IF(Table12[[#This Row],[numero de eventos]]=1,15000,IF(Table12[[#This Row],[numero de eventos]]=2,20000,IF(Table12[[#This Row],[numero de eventos]]=3,30000,0)))</f>
        <v>0</v>
      </c>
    </row>
    <row r="70" spans="1:21" x14ac:dyDescent="0.3">
      <c r="A70" s="23">
        <v>61</v>
      </c>
      <c r="B70" s="3"/>
      <c r="C70" s="1" t="s">
        <v>36</v>
      </c>
      <c r="D70" s="1" t="s">
        <v>36</v>
      </c>
      <c r="E70" s="1" t="s">
        <v>36</v>
      </c>
      <c r="F7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0" s="20" t="s">
        <v>36</v>
      </c>
      <c r="J70" s="1"/>
      <c r="K7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0" s="20" t="s">
        <v>36</v>
      </c>
      <c r="N70" s="13"/>
      <c r="O7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0" s="1" t="s">
        <v>36</v>
      </c>
      <c r="R70" s="1"/>
      <c r="S70" s="23">
        <f>IF(Table12[[#This Row],[CATEGORÍA DE EVENTO 1]]="",0,1)+IF(Table12[[#This Row],[CATEGORIA DE EVENTO 2]]="",0,1)+IF(Table12[[#This Row],[CATEGORIA DE EVENTO 3]]="",0,1)</f>
        <v>0</v>
      </c>
      <c r="T7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0" s="24">
        <f>IF(Table12[[#This Row],[numero de eventos]]=1,15000,IF(Table12[[#This Row],[numero de eventos]]=2,20000,IF(Table12[[#This Row],[numero de eventos]]=3,30000,0)))</f>
        <v>0</v>
      </c>
    </row>
    <row r="71" spans="1:21" x14ac:dyDescent="0.3">
      <c r="A71" s="23">
        <v>62</v>
      </c>
      <c r="B71" s="3"/>
      <c r="C71" s="1" t="s">
        <v>36</v>
      </c>
      <c r="D71" s="1" t="s">
        <v>36</v>
      </c>
      <c r="E71" s="1" t="s">
        <v>36</v>
      </c>
      <c r="F7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1" s="20" t="s">
        <v>36</v>
      </c>
      <c r="J71" s="1"/>
      <c r="K7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1" s="20" t="s">
        <v>36</v>
      </c>
      <c r="N71" s="13"/>
      <c r="O7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1" s="1" t="s">
        <v>36</v>
      </c>
      <c r="R71" s="1"/>
      <c r="S71" s="23">
        <f>IF(Table12[[#This Row],[CATEGORÍA DE EVENTO 1]]="",0,1)+IF(Table12[[#This Row],[CATEGORIA DE EVENTO 2]]="",0,1)+IF(Table12[[#This Row],[CATEGORIA DE EVENTO 3]]="",0,1)</f>
        <v>0</v>
      </c>
      <c r="T7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1" s="24">
        <f>IF(Table12[[#This Row],[numero de eventos]]=1,15000,IF(Table12[[#This Row],[numero de eventos]]=2,20000,IF(Table12[[#This Row],[numero de eventos]]=3,30000,0)))</f>
        <v>0</v>
      </c>
    </row>
    <row r="72" spans="1:21" x14ac:dyDescent="0.3">
      <c r="A72" s="23">
        <v>63</v>
      </c>
      <c r="B72" s="3"/>
      <c r="C72" s="1" t="s">
        <v>36</v>
      </c>
      <c r="D72" s="1" t="s">
        <v>36</v>
      </c>
      <c r="E72" s="1" t="s">
        <v>36</v>
      </c>
      <c r="F7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2" s="20" t="s">
        <v>36</v>
      </c>
      <c r="J72" s="1"/>
      <c r="K7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2" s="20" t="s">
        <v>36</v>
      </c>
      <c r="N72" s="13"/>
      <c r="O7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2" s="1" t="s">
        <v>36</v>
      </c>
      <c r="R72" s="1"/>
      <c r="S72" s="23">
        <f>IF(Table12[[#This Row],[CATEGORÍA DE EVENTO 1]]="",0,1)+IF(Table12[[#This Row],[CATEGORIA DE EVENTO 2]]="",0,1)+IF(Table12[[#This Row],[CATEGORIA DE EVENTO 3]]="",0,1)</f>
        <v>0</v>
      </c>
      <c r="T7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2" s="24">
        <f>IF(Table12[[#This Row],[numero de eventos]]=1,15000,IF(Table12[[#This Row],[numero de eventos]]=2,20000,IF(Table12[[#This Row],[numero de eventos]]=3,30000,0)))</f>
        <v>0</v>
      </c>
    </row>
    <row r="73" spans="1:21" x14ac:dyDescent="0.3">
      <c r="A73" s="23">
        <v>64</v>
      </c>
      <c r="B73" s="3"/>
      <c r="C73" s="1" t="s">
        <v>36</v>
      </c>
      <c r="D73" s="1" t="s">
        <v>36</v>
      </c>
      <c r="E73" s="1" t="s">
        <v>36</v>
      </c>
      <c r="F7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3" s="20" t="s">
        <v>36</v>
      </c>
      <c r="J73" s="1"/>
      <c r="K7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3" s="20" t="s">
        <v>36</v>
      </c>
      <c r="N73" s="13"/>
      <c r="O7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3" s="1" t="s">
        <v>36</v>
      </c>
      <c r="R73" s="1"/>
      <c r="S73" s="23">
        <f>IF(Table12[[#This Row],[CATEGORÍA DE EVENTO 1]]="",0,1)+IF(Table12[[#This Row],[CATEGORIA DE EVENTO 2]]="",0,1)+IF(Table12[[#This Row],[CATEGORIA DE EVENTO 3]]="",0,1)</f>
        <v>0</v>
      </c>
      <c r="T7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3" s="24">
        <f>IF(Table12[[#This Row],[numero de eventos]]=1,15000,IF(Table12[[#This Row],[numero de eventos]]=2,20000,IF(Table12[[#This Row],[numero de eventos]]=3,30000,0)))</f>
        <v>0</v>
      </c>
    </row>
    <row r="74" spans="1:21" x14ac:dyDescent="0.3">
      <c r="A74" s="23">
        <v>65</v>
      </c>
      <c r="B74" s="3"/>
      <c r="C74" s="1" t="s">
        <v>36</v>
      </c>
      <c r="D74" s="1" t="s">
        <v>36</v>
      </c>
      <c r="E74" s="1" t="s">
        <v>36</v>
      </c>
      <c r="F7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4" s="20" t="s">
        <v>36</v>
      </c>
      <c r="J74" s="1"/>
      <c r="K7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4" s="20" t="s">
        <v>36</v>
      </c>
      <c r="N74" s="13"/>
      <c r="O7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4" s="1" t="s">
        <v>36</v>
      </c>
      <c r="R74" s="1"/>
      <c r="S74" s="23">
        <f>IF(Table12[[#This Row],[CATEGORÍA DE EVENTO 1]]="",0,1)+IF(Table12[[#This Row],[CATEGORIA DE EVENTO 2]]="",0,1)+IF(Table12[[#This Row],[CATEGORIA DE EVENTO 3]]="",0,1)</f>
        <v>0</v>
      </c>
      <c r="T7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4" s="24">
        <f>IF(Table12[[#This Row],[numero de eventos]]=1,15000,IF(Table12[[#This Row],[numero de eventos]]=2,20000,IF(Table12[[#This Row],[numero de eventos]]=3,30000,0)))</f>
        <v>0</v>
      </c>
    </row>
    <row r="75" spans="1:21" x14ac:dyDescent="0.3">
      <c r="A75" s="23">
        <v>66</v>
      </c>
      <c r="B75" s="3"/>
      <c r="C75" s="1" t="s">
        <v>36</v>
      </c>
      <c r="D75" s="1" t="s">
        <v>36</v>
      </c>
      <c r="E75" s="1" t="s">
        <v>36</v>
      </c>
      <c r="F7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5" s="20" t="s">
        <v>36</v>
      </c>
      <c r="J75" s="1"/>
      <c r="K7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5" s="20" t="s">
        <v>36</v>
      </c>
      <c r="N75" s="13"/>
      <c r="O7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5" s="1" t="s">
        <v>36</v>
      </c>
      <c r="R75" s="1"/>
      <c r="S75" s="23">
        <f>IF(Table12[[#This Row],[CATEGORÍA DE EVENTO 1]]="",0,1)+IF(Table12[[#This Row],[CATEGORIA DE EVENTO 2]]="",0,1)+IF(Table12[[#This Row],[CATEGORIA DE EVENTO 3]]="",0,1)</f>
        <v>0</v>
      </c>
      <c r="T7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5" s="24">
        <f>IF(Table12[[#This Row],[numero de eventos]]=1,15000,IF(Table12[[#This Row],[numero de eventos]]=2,20000,IF(Table12[[#This Row],[numero de eventos]]=3,30000,0)))</f>
        <v>0</v>
      </c>
    </row>
    <row r="76" spans="1:21" x14ac:dyDescent="0.3">
      <c r="A76" s="23">
        <v>67</v>
      </c>
      <c r="B76" s="3"/>
      <c r="C76" s="1" t="s">
        <v>36</v>
      </c>
      <c r="D76" s="1" t="s">
        <v>36</v>
      </c>
      <c r="E76" s="1" t="s">
        <v>36</v>
      </c>
      <c r="F7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6" s="20" t="s">
        <v>36</v>
      </c>
      <c r="J76" s="1"/>
      <c r="K7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6" s="20" t="s">
        <v>36</v>
      </c>
      <c r="N76" s="13"/>
      <c r="O7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6" s="1" t="s">
        <v>36</v>
      </c>
      <c r="R76" s="1"/>
      <c r="S76" s="23">
        <f>IF(Table12[[#This Row],[CATEGORÍA DE EVENTO 1]]="",0,1)+IF(Table12[[#This Row],[CATEGORIA DE EVENTO 2]]="",0,1)+IF(Table12[[#This Row],[CATEGORIA DE EVENTO 3]]="",0,1)</f>
        <v>0</v>
      </c>
      <c r="T7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6" s="24">
        <f>IF(Table12[[#This Row],[numero de eventos]]=1,15000,IF(Table12[[#This Row],[numero de eventos]]=2,20000,IF(Table12[[#This Row],[numero de eventos]]=3,30000,0)))</f>
        <v>0</v>
      </c>
    </row>
    <row r="77" spans="1:21" x14ac:dyDescent="0.3">
      <c r="A77" s="23">
        <v>68</v>
      </c>
      <c r="B77" s="3"/>
      <c r="C77" s="1" t="s">
        <v>36</v>
      </c>
      <c r="D77" s="1" t="s">
        <v>36</v>
      </c>
      <c r="E77" s="1" t="s">
        <v>36</v>
      </c>
      <c r="F7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7" s="20" t="s">
        <v>36</v>
      </c>
      <c r="J77" s="1"/>
      <c r="K7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7" s="20" t="s">
        <v>36</v>
      </c>
      <c r="N77" s="13"/>
      <c r="O7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7" s="1" t="s">
        <v>36</v>
      </c>
      <c r="R77" s="1"/>
      <c r="S77" s="23">
        <f>IF(Table12[[#This Row],[CATEGORÍA DE EVENTO 1]]="",0,1)+IF(Table12[[#This Row],[CATEGORIA DE EVENTO 2]]="",0,1)+IF(Table12[[#This Row],[CATEGORIA DE EVENTO 3]]="",0,1)</f>
        <v>0</v>
      </c>
      <c r="T7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7" s="24">
        <f>IF(Table12[[#This Row],[numero de eventos]]=1,15000,IF(Table12[[#This Row],[numero de eventos]]=2,20000,IF(Table12[[#This Row],[numero de eventos]]=3,30000,0)))</f>
        <v>0</v>
      </c>
    </row>
    <row r="78" spans="1:21" x14ac:dyDescent="0.3">
      <c r="A78" s="23">
        <v>69</v>
      </c>
      <c r="B78" s="3"/>
      <c r="C78" s="1" t="s">
        <v>36</v>
      </c>
      <c r="D78" s="1" t="s">
        <v>36</v>
      </c>
      <c r="E78" s="1" t="s">
        <v>36</v>
      </c>
      <c r="F7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8" s="20" t="s">
        <v>36</v>
      </c>
      <c r="J78" s="1"/>
      <c r="K7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8" s="20" t="s">
        <v>36</v>
      </c>
      <c r="N78" s="13"/>
      <c r="O7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8" s="1" t="s">
        <v>36</v>
      </c>
      <c r="R78" s="1"/>
      <c r="S78" s="23">
        <f>IF(Table12[[#This Row],[CATEGORÍA DE EVENTO 1]]="",0,1)+IF(Table12[[#This Row],[CATEGORIA DE EVENTO 2]]="",0,1)+IF(Table12[[#This Row],[CATEGORIA DE EVENTO 3]]="",0,1)</f>
        <v>0</v>
      </c>
      <c r="T7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8" s="24">
        <f>IF(Table12[[#This Row],[numero de eventos]]=1,15000,IF(Table12[[#This Row],[numero de eventos]]=2,20000,IF(Table12[[#This Row],[numero de eventos]]=3,30000,0)))</f>
        <v>0</v>
      </c>
    </row>
    <row r="79" spans="1:21" x14ac:dyDescent="0.3">
      <c r="A79" s="23">
        <v>70</v>
      </c>
      <c r="B79" s="3"/>
      <c r="C79" s="1" t="s">
        <v>36</v>
      </c>
      <c r="D79" s="1" t="s">
        <v>36</v>
      </c>
      <c r="E79" s="1" t="s">
        <v>36</v>
      </c>
      <c r="F7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7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7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79" s="20" t="s">
        <v>36</v>
      </c>
      <c r="J79" s="1"/>
      <c r="K7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7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79" s="20" t="s">
        <v>36</v>
      </c>
      <c r="N79" s="13"/>
      <c r="O7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7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79" s="1" t="s">
        <v>36</v>
      </c>
      <c r="R79" s="1"/>
      <c r="S79" s="23">
        <f>IF(Table12[[#This Row],[CATEGORÍA DE EVENTO 1]]="",0,1)+IF(Table12[[#This Row],[CATEGORIA DE EVENTO 2]]="",0,1)+IF(Table12[[#This Row],[CATEGORIA DE EVENTO 3]]="",0,1)</f>
        <v>0</v>
      </c>
      <c r="T7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79" s="24">
        <f>IF(Table12[[#This Row],[numero de eventos]]=1,15000,IF(Table12[[#This Row],[numero de eventos]]=2,20000,IF(Table12[[#This Row],[numero de eventos]]=3,30000,0)))</f>
        <v>0</v>
      </c>
    </row>
    <row r="80" spans="1:21" x14ac:dyDescent="0.3">
      <c r="A80" s="23">
        <v>71</v>
      </c>
      <c r="B80" s="3"/>
      <c r="C80" s="1" t="s">
        <v>36</v>
      </c>
      <c r="D80" s="1" t="s">
        <v>36</v>
      </c>
      <c r="E80" s="1" t="s">
        <v>36</v>
      </c>
      <c r="F8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0" s="20" t="s">
        <v>36</v>
      </c>
      <c r="J80" s="1"/>
      <c r="K8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0" s="20" t="s">
        <v>36</v>
      </c>
      <c r="N80" s="13"/>
      <c r="O8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0" s="1" t="s">
        <v>36</v>
      </c>
      <c r="R80" s="1"/>
      <c r="S80" s="23">
        <f>IF(Table12[[#This Row],[CATEGORÍA DE EVENTO 1]]="",0,1)+IF(Table12[[#This Row],[CATEGORIA DE EVENTO 2]]="",0,1)+IF(Table12[[#This Row],[CATEGORIA DE EVENTO 3]]="",0,1)</f>
        <v>0</v>
      </c>
      <c r="T8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0" s="24">
        <f>IF(Table12[[#This Row],[numero de eventos]]=1,15000,IF(Table12[[#This Row],[numero de eventos]]=2,20000,IF(Table12[[#This Row],[numero de eventos]]=3,30000,0)))</f>
        <v>0</v>
      </c>
    </row>
    <row r="81" spans="1:21" x14ac:dyDescent="0.3">
      <c r="A81" s="23">
        <v>72</v>
      </c>
      <c r="B81" s="3"/>
      <c r="C81" s="1" t="s">
        <v>36</v>
      </c>
      <c r="D81" s="1" t="s">
        <v>36</v>
      </c>
      <c r="E81" s="1" t="s">
        <v>36</v>
      </c>
      <c r="F8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1" s="20" t="s">
        <v>36</v>
      </c>
      <c r="J81" s="1"/>
      <c r="K8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1" s="20" t="s">
        <v>36</v>
      </c>
      <c r="N81" s="13"/>
      <c r="O8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1" s="1" t="s">
        <v>36</v>
      </c>
      <c r="R81" s="1"/>
      <c r="S81" s="23">
        <f>IF(Table12[[#This Row],[CATEGORÍA DE EVENTO 1]]="",0,1)+IF(Table12[[#This Row],[CATEGORIA DE EVENTO 2]]="",0,1)+IF(Table12[[#This Row],[CATEGORIA DE EVENTO 3]]="",0,1)</f>
        <v>0</v>
      </c>
      <c r="T8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1" s="24">
        <f>IF(Table12[[#This Row],[numero de eventos]]=1,15000,IF(Table12[[#This Row],[numero de eventos]]=2,20000,IF(Table12[[#This Row],[numero de eventos]]=3,30000,0)))</f>
        <v>0</v>
      </c>
    </row>
    <row r="82" spans="1:21" x14ac:dyDescent="0.3">
      <c r="A82" s="23">
        <v>73</v>
      </c>
      <c r="B82" s="3"/>
      <c r="C82" s="1" t="s">
        <v>36</v>
      </c>
      <c r="D82" s="1" t="s">
        <v>36</v>
      </c>
      <c r="E82" s="1" t="s">
        <v>36</v>
      </c>
      <c r="F8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2" s="20" t="s">
        <v>36</v>
      </c>
      <c r="J82" s="1"/>
      <c r="K8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2" s="20" t="s">
        <v>36</v>
      </c>
      <c r="N82" s="13"/>
      <c r="O8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2" s="1" t="s">
        <v>36</v>
      </c>
      <c r="R82" s="1"/>
      <c r="S82" s="23">
        <f>IF(Table12[[#This Row],[CATEGORÍA DE EVENTO 1]]="",0,1)+IF(Table12[[#This Row],[CATEGORIA DE EVENTO 2]]="",0,1)+IF(Table12[[#This Row],[CATEGORIA DE EVENTO 3]]="",0,1)</f>
        <v>0</v>
      </c>
      <c r="T8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2" s="24">
        <f>IF(Table12[[#This Row],[numero de eventos]]=1,15000,IF(Table12[[#This Row],[numero de eventos]]=2,20000,IF(Table12[[#This Row],[numero de eventos]]=3,30000,0)))</f>
        <v>0</v>
      </c>
    </row>
    <row r="83" spans="1:21" x14ac:dyDescent="0.3">
      <c r="A83" s="23">
        <v>74</v>
      </c>
      <c r="B83" s="3"/>
      <c r="C83" s="1" t="s">
        <v>36</v>
      </c>
      <c r="D83" s="1" t="s">
        <v>36</v>
      </c>
      <c r="E83" s="1" t="s">
        <v>36</v>
      </c>
      <c r="F8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3" s="20" t="s">
        <v>36</v>
      </c>
      <c r="J83" s="1"/>
      <c r="K8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3" s="20" t="s">
        <v>36</v>
      </c>
      <c r="N83" s="13"/>
      <c r="O8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3" s="1" t="s">
        <v>36</v>
      </c>
      <c r="R83" s="1"/>
      <c r="S83" s="23">
        <f>IF(Table12[[#This Row],[CATEGORÍA DE EVENTO 1]]="",0,1)+IF(Table12[[#This Row],[CATEGORIA DE EVENTO 2]]="",0,1)+IF(Table12[[#This Row],[CATEGORIA DE EVENTO 3]]="",0,1)</f>
        <v>0</v>
      </c>
      <c r="T8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3" s="24">
        <f>IF(Table12[[#This Row],[numero de eventos]]=1,15000,IF(Table12[[#This Row],[numero de eventos]]=2,20000,IF(Table12[[#This Row],[numero de eventos]]=3,30000,0)))</f>
        <v>0</v>
      </c>
    </row>
    <row r="84" spans="1:21" x14ac:dyDescent="0.3">
      <c r="A84" s="23">
        <v>75</v>
      </c>
      <c r="B84" s="3"/>
      <c r="C84" s="1" t="s">
        <v>36</v>
      </c>
      <c r="D84" s="1" t="s">
        <v>36</v>
      </c>
      <c r="E84" s="1" t="s">
        <v>36</v>
      </c>
      <c r="F8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4" s="20" t="s">
        <v>36</v>
      </c>
      <c r="J84" s="1"/>
      <c r="K8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4" s="20" t="s">
        <v>36</v>
      </c>
      <c r="N84" s="13"/>
      <c r="O8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4" s="1" t="s">
        <v>36</v>
      </c>
      <c r="R84" s="1"/>
      <c r="S84" s="23">
        <f>IF(Table12[[#This Row],[CATEGORÍA DE EVENTO 1]]="",0,1)+IF(Table12[[#This Row],[CATEGORIA DE EVENTO 2]]="",0,1)+IF(Table12[[#This Row],[CATEGORIA DE EVENTO 3]]="",0,1)</f>
        <v>0</v>
      </c>
      <c r="T8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4" s="24">
        <f>IF(Table12[[#This Row],[numero de eventos]]=1,15000,IF(Table12[[#This Row],[numero de eventos]]=2,20000,IF(Table12[[#This Row],[numero de eventos]]=3,30000,0)))</f>
        <v>0</v>
      </c>
    </row>
    <row r="85" spans="1:21" x14ac:dyDescent="0.3">
      <c r="A85" s="23">
        <v>76</v>
      </c>
      <c r="B85" s="3"/>
      <c r="C85" s="1" t="s">
        <v>36</v>
      </c>
      <c r="D85" s="1" t="s">
        <v>36</v>
      </c>
      <c r="E85" s="1" t="s">
        <v>36</v>
      </c>
      <c r="F8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5" s="20" t="s">
        <v>36</v>
      </c>
      <c r="J85" s="1"/>
      <c r="K8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5" s="20" t="s">
        <v>36</v>
      </c>
      <c r="N85" s="13"/>
      <c r="O8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5" s="1" t="s">
        <v>36</v>
      </c>
      <c r="R85" s="1"/>
      <c r="S85" s="23">
        <f>IF(Table12[[#This Row],[CATEGORÍA DE EVENTO 1]]="",0,1)+IF(Table12[[#This Row],[CATEGORIA DE EVENTO 2]]="",0,1)+IF(Table12[[#This Row],[CATEGORIA DE EVENTO 3]]="",0,1)</f>
        <v>0</v>
      </c>
      <c r="T8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5" s="24">
        <f>IF(Table12[[#This Row],[numero de eventos]]=1,15000,IF(Table12[[#This Row],[numero de eventos]]=2,20000,IF(Table12[[#This Row],[numero de eventos]]=3,30000,0)))</f>
        <v>0</v>
      </c>
    </row>
    <row r="86" spans="1:21" x14ac:dyDescent="0.3">
      <c r="A86" s="23">
        <v>77</v>
      </c>
      <c r="B86" s="3"/>
      <c r="C86" s="1" t="s">
        <v>36</v>
      </c>
      <c r="D86" s="1" t="s">
        <v>36</v>
      </c>
      <c r="E86" s="1" t="s">
        <v>36</v>
      </c>
      <c r="F8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6" s="20" t="s">
        <v>36</v>
      </c>
      <c r="J86" s="1"/>
      <c r="K8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6" s="20" t="s">
        <v>36</v>
      </c>
      <c r="N86" s="13"/>
      <c r="O8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6" s="1" t="s">
        <v>36</v>
      </c>
      <c r="R86" s="1"/>
      <c r="S86" s="23">
        <f>IF(Table12[[#This Row],[CATEGORÍA DE EVENTO 1]]="",0,1)+IF(Table12[[#This Row],[CATEGORIA DE EVENTO 2]]="",0,1)+IF(Table12[[#This Row],[CATEGORIA DE EVENTO 3]]="",0,1)</f>
        <v>0</v>
      </c>
      <c r="T8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6" s="24">
        <f>IF(Table12[[#This Row],[numero de eventos]]=1,15000,IF(Table12[[#This Row],[numero de eventos]]=2,20000,IF(Table12[[#This Row],[numero de eventos]]=3,30000,0)))</f>
        <v>0</v>
      </c>
    </row>
    <row r="87" spans="1:21" x14ac:dyDescent="0.3">
      <c r="A87" s="23">
        <v>78</v>
      </c>
      <c r="B87" s="3"/>
      <c r="C87" s="1" t="s">
        <v>36</v>
      </c>
      <c r="D87" s="1" t="s">
        <v>36</v>
      </c>
      <c r="E87" s="1" t="s">
        <v>36</v>
      </c>
      <c r="F8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7" s="20" t="s">
        <v>36</v>
      </c>
      <c r="J87" s="1"/>
      <c r="K8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7" s="20" t="s">
        <v>36</v>
      </c>
      <c r="N87" s="13"/>
      <c r="O8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7" s="1" t="s">
        <v>36</v>
      </c>
      <c r="R87" s="1"/>
      <c r="S87" s="23">
        <f>IF(Table12[[#This Row],[CATEGORÍA DE EVENTO 1]]="",0,1)+IF(Table12[[#This Row],[CATEGORIA DE EVENTO 2]]="",0,1)+IF(Table12[[#This Row],[CATEGORIA DE EVENTO 3]]="",0,1)</f>
        <v>0</v>
      </c>
      <c r="T8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7" s="24">
        <f>IF(Table12[[#This Row],[numero de eventos]]=1,15000,IF(Table12[[#This Row],[numero de eventos]]=2,20000,IF(Table12[[#This Row],[numero de eventos]]=3,30000,0)))</f>
        <v>0</v>
      </c>
    </row>
    <row r="88" spans="1:21" x14ac:dyDescent="0.3">
      <c r="A88" s="23">
        <v>79</v>
      </c>
      <c r="B88" s="3"/>
      <c r="C88" s="1" t="s">
        <v>36</v>
      </c>
      <c r="D88" s="1" t="s">
        <v>36</v>
      </c>
      <c r="E88" s="1" t="s">
        <v>36</v>
      </c>
      <c r="F8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8" s="20" t="s">
        <v>36</v>
      </c>
      <c r="J88" s="1"/>
      <c r="K8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8" s="20" t="s">
        <v>36</v>
      </c>
      <c r="N88" s="13"/>
      <c r="O8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8" s="1" t="s">
        <v>36</v>
      </c>
      <c r="R88" s="1"/>
      <c r="S88" s="23">
        <f>IF(Table12[[#This Row],[CATEGORÍA DE EVENTO 1]]="",0,1)+IF(Table12[[#This Row],[CATEGORIA DE EVENTO 2]]="",0,1)+IF(Table12[[#This Row],[CATEGORIA DE EVENTO 3]]="",0,1)</f>
        <v>0</v>
      </c>
      <c r="T8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8" s="24">
        <f>IF(Table12[[#This Row],[numero de eventos]]=1,15000,IF(Table12[[#This Row],[numero de eventos]]=2,20000,IF(Table12[[#This Row],[numero de eventos]]=3,30000,0)))</f>
        <v>0</v>
      </c>
    </row>
    <row r="89" spans="1:21" x14ac:dyDescent="0.3">
      <c r="A89" s="23">
        <v>80</v>
      </c>
      <c r="B89" s="3"/>
      <c r="C89" s="1" t="s">
        <v>36</v>
      </c>
      <c r="D89" s="1" t="s">
        <v>36</v>
      </c>
      <c r="E89" s="1" t="s">
        <v>36</v>
      </c>
      <c r="F8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8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8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89" s="20" t="s">
        <v>36</v>
      </c>
      <c r="J89" s="1"/>
      <c r="K8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8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89" s="20" t="s">
        <v>36</v>
      </c>
      <c r="N89" s="13"/>
      <c r="O8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8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89" s="1" t="s">
        <v>36</v>
      </c>
      <c r="R89" s="1"/>
      <c r="S89" s="23">
        <f>IF(Table12[[#This Row],[CATEGORÍA DE EVENTO 1]]="",0,1)+IF(Table12[[#This Row],[CATEGORIA DE EVENTO 2]]="",0,1)+IF(Table12[[#This Row],[CATEGORIA DE EVENTO 3]]="",0,1)</f>
        <v>0</v>
      </c>
      <c r="T8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89" s="24">
        <f>IF(Table12[[#This Row],[numero de eventos]]=1,15000,IF(Table12[[#This Row],[numero de eventos]]=2,20000,IF(Table12[[#This Row],[numero de eventos]]=3,30000,0)))</f>
        <v>0</v>
      </c>
    </row>
    <row r="90" spans="1:21" x14ac:dyDescent="0.3">
      <c r="A90" s="23">
        <v>81</v>
      </c>
      <c r="B90" s="3"/>
      <c r="C90" s="1" t="s">
        <v>36</v>
      </c>
      <c r="D90" s="1" t="s">
        <v>36</v>
      </c>
      <c r="E90" s="1" t="s">
        <v>36</v>
      </c>
      <c r="F9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0" s="20" t="s">
        <v>36</v>
      </c>
      <c r="J90" s="1"/>
      <c r="K9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0" s="20" t="s">
        <v>36</v>
      </c>
      <c r="N90" s="13"/>
      <c r="O9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0" s="1" t="s">
        <v>36</v>
      </c>
      <c r="R90" s="1"/>
      <c r="S90" s="23">
        <f>IF(Table12[[#This Row],[CATEGORÍA DE EVENTO 1]]="",0,1)+IF(Table12[[#This Row],[CATEGORIA DE EVENTO 2]]="",0,1)+IF(Table12[[#This Row],[CATEGORIA DE EVENTO 3]]="",0,1)</f>
        <v>0</v>
      </c>
      <c r="T9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0" s="24">
        <f>IF(Table12[[#This Row],[numero de eventos]]=1,15000,IF(Table12[[#This Row],[numero de eventos]]=2,20000,IF(Table12[[#This Row],[numero de eventos]]=3,30000,0)))</f>
        <v>0</v>
      </c>
    </row>
    <row r="91" spans="1:21" x14ac:dyDescent="0.3">
      <c r="A91" s="23">
        <v>82</v>
      </c>
      <c r="B91" s="3"/>
      <c r="C91" s="1" t="s">
        <v>36</v>
      </c>
      <c r="D91" s="1" t="s">
        <v>36</v>
      </c>
      <c r="E91" s="1" t="s">
        <v>36</v>
      </c>
      <c r="F9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1" s="20" t="s">
        <v>36</v>
      </c>
      <c r="J91" s="1"/>
      <c r="K9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1" s="20" t="s">
        <v>36</v>
      </c>
      <c r="N91" s="13"/>
      <c r="O9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1" s="1" t="s">
        <v>36</v>
      </c>
      <c r="R91" s="1"/>
      <c r="S91" s="23">
        <f>IF(Table12[[#This Row],[CATEGORÍA DE EVENTO 1]]="",0,1)+IF(Table12[[#This Row],[CATEGORIA DE EVENTO 2]]="",0,1)+IF(Table12[[#This Row],[CATEGORIA DE EVENTO 3]]="",0,1)</f>
        <v>0</v>
      </c>
      <c r="T9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1" s="24">
        <f>IF(Table12[[#This Row],[numero de eventos]]=1,15000,IF(Table12[[#This Row],[numero de eventos]]=2,20000,IF(Table12[[#This Row],[numero de eventos]]=3,30000,0)))</f>
        <v>0</v>
      </c>
    </row>
    <row r="92" spans="1:21" x14ac:dyDescent="0.3">
      <c r="A92" s="23">
        <v>83</v>
      </c>
      <c r="B92" s="3"/>
      <c r="C92" s="1" t="s">
        <v>36</v>
      </c>
      <c r="D92" s="1" t="s">
        <v>36</v>
      </c>
      <c r="E92" s="1" t="s">
        <v>36</v>
      </c>
      <c r="F9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2" s="20" t="s">
        <v>36</v>
      </c>
      <c r="J92" s="1"/>
      <c r="K9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2" s="20" t="s">
        <v>36</v>
      </c>
      <c r="N92" s="13"/>
      <c r="O9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2" s="1" t="s">
        <v>36</v>
      </c>
      <c r="R92" s="1"/>
      <c r="S92" s="23">
        <f>IF(Table12[[#This Row],[CATEGORÍA DE EVENTO 1]]="",0,1)+IF(Table12[[#This Row],[CATEGORIA DE EVENTO 2]]="",0,1)+IF(Table12[[#This Row],[CATEGORIA DE EVENTO 3]]="",0,1)</f>
        <v>0</v>
      </c>
      <c r="T9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2" s="24">
        <f>IF(Table12[[#This Row],[numero de eventos]]=1,15000,IF(Table12[[#This Row],[numero de eventos]]=2,20000,IF(Table12[[#This Row],[numero de eventos]]=3,30000,0)))</f>
        <v>0</v>
      </c>
    </row>
    <row r="93" spans="1:21" x14ac:dyDescent="0.3">
      <c r="A93" s="23">
        <v>84</v>
      </c>
      <c r="B93" s="3"/>
      <c r="C93" s="1" t="s">
        <v>36</v>
      </c>
      <c r="D93" s="1" t="s">
        <v>36</v>
      </c>
      <c r="E93" s="1" t="s">
        <v>36</v>
      </c>
      <c r="F9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3" s="20" t="s">
        <v>36</v>
      </c>
      <c r="J93" s="1"/>
      <c r="K9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3" s="20" t="s">
        <v>36</v>
      </c>
      <c r="N93" s="13"/>
      <c r="O9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3" s="1" t="s">
        <v>36</v>
      </c>
      <c r="R93" s="1"/>
      <c r="S93" s="23">
        <f>IF(Table12[[#This Row],[CATEGORÍA DE EVENTO 1]]="",0,1)+IF(Table12[[#This Row],[CATEGORIA DE EVENTO 2]]="",0,1)+IF(Table12[[#This Row],[CATEGORIA DE EVENTO 3]]="",0,1)</f>
        <v>0</v>
      </c>
      <c r="T9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3" s="24">
        <f>IF(Table12[[#This Row],[numero de eventos]]=1,15000,IF(Table12[[#This Row],[numero de eventos]]=2,20000,IF(Table12[[#This Row],[numero de eventos]]=3,30000,0)))</f>
        <v>0</v>
      </c>
    </row>
    <row r="94" spans="1:21" x14ac:dyDescent="0.3">
      <c r="A94" s="23">
        <v>85</v>
      </c>
      <c r="B94" s="3"/>
      <c r="C94" s="1" t="s">
        <v>36</v>
      </c>
      <c r="D94" s="1" t="s">
        <v>36</v>
      </c>
      <c r="E94" s="1" t="s">
        <v>36</v>
      </c>
      <c r="F9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4" s="20" t="s">
        <v>36</v>
      </c>
      <c r="J94" s="1"/>
      <c r="K9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4" s="20" t="s">
        <v>36</v>
      </c>
      <c r="N94" s="13"/>
      <c r="O9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4" s="1" t="s">
        <v>36</v>
      </c>
      <c r="R94" s="1"/>
      <c r="S94" s="23">
        <f>IF(Table12[[#This Row],[CATEGORÍA DE EVENTO 1]]="",0,1)+IF(Table12[[#This Row],[CATEGORIA DE EVENTO 2]]="",0,1)+IF(Table12[[#This Row],[CATEGORIA DE EVENTO 3]]="",0,1)</f>
        <v>0</v>
      </c>
      <c r="T9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4" s="24">
        <f>IF(Table12[[#This Row],[numero de eventos]]=1,15000,IF(Table12[[#This Row],[numero de eventos]]=2,20000,IF(Table12[[#This Row],[numero de eventos]]=3,30000,0)))</f>
        <v>0</v>
      </c>
    </row>
    <row r="95" spans="1:21" x14ac:dyDescent="0.3">
      <c r="A95" s="23">
        <v>86</v>
      </c>
      <c r="B95" s="3"/>
      <c r="C95" s="1" t="s">
        <v>36</v>
      </c>
      <c r="D95" s="1" t="s">
        <v>36</v>
      </c>
      <c r="E95" s="1" t="s">
        <v>36</v>
      </c>
      <c r="F9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5" s="20" t="s">
        <v>36</v>
      </c>
      <c r="J95" s="1"/>
      <c r="K9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5" s="20" t="s">
        <v>36</v>
      </c>
      <c r="N95" s="13"/>
      <c r="O9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5" s="1" t="s">
        <v>36</v>
      </c>
      <c r="R95" s="1"/>
      <c r="S95" s="23">
        <f>IF(Table12[[#This Row],[CATEGORÍA DE EVENTO 1]]="",0,1)+IF(Table12[[#This Row],[CATEGORIA DE EVENTO 2]]="",0,1)+IF(Table12[[#This Row],[CATEGORIA DE EVENTO 3]]="",0,1)</f>
        <v>0</v>
      </c>
      <c r="T9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5" s="24">
        <f>IF(Table12[[#This Row],[numero de eventos]]=1,15000,IF(Table12[[#This Row],[numero de eventos]]=2,20000,IF(Table12[[#This Row],[numero de eventos]]=3,30000,0)))</f>
        <v>0</v>
      </c>
    </row>
    <row r="96" spans="1:21" x14ac:dyDescent="0.3">
      <c r="A96" s="23">
        <v>87</v>
      </c>
      <c r="B96" s="3"/>
      <c r="C96" s="1" t="s">
        <v>36</v>
      </c>
      <c r="D96" s="1" t="s">
        <v>36</v>
      </c>
      <c r="E96" s="1" t="s">
        <v>36</v>
      </c>
      <c r="F9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6" s="20" t="s">
        <v>36</v>
      </c>
      <c r="J96" s="1"/>
      <c r="K9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6" s="20" t="s">
        <v>36</v>
      </c>
      <c r="N96" s="13"/>
      <c r="O9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6" s="1" t="s">
        <v>36</v>
      </c>
      <c r="R96" s="1"/>
      <c r="S96" s="23">
        <f>IF(Table12[[#This Row],[CATEGORÍA DE EVENTO 1]]="",0,1)+IF(Table12[[#This Row],[CATEGORIA DE EVENTO 2]]="",0,1)+IF(Table12[[#This Row],[CATEGORIA DE EVENTO 3]]="",0,1)</f>
        <v>0</v>
      </c>
      <c r="T9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6" s="24">
        <f>IF(Table12[[#This Row],[numero de eventos]]=1,15000,IF(Table12[[#This Row],[numero de eventos]]=2,20000,IF(Table12[[#This Row],[numero de eventos]]=3,30000,0)))</f>
        <v>0</v>
      </c>
    </row>
    <row r="97" spans="1:21" x14ac:dyDescent="0.3">
      <c r="A97" s="23">
        <v>88</v>
      </c>
      <c r="B97" s="3"/>
      <c r="C97" s="1" t="s">
        <v>36</v>
      </c>
      <c r="D97" s="1" t="s">
        <v>36</v>
      </c>
      <c r="E97" s="1" t="s">
        <v>36</v>
      </c>
      <c r="F9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7" s="20" t="s">
        <v>36</v>
      </c>
      <c r="J97" s="1"/>
      <c r="K9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7" s="20" t="s">
        <v>36</v>
      </c>
      <c r="N97" s="13"/>
      <c r="O9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7" s="1" t="s">
        <v>36</v>
      </c>
      <c r="R97" s="1"/>
      <c r="S97" s="23">
        <f>IF(Table12[[#This Row],[CATEGORÍA DE EVENTO 1]]="",0,1)+IF(Table12[[#This Row],[CATEGORIA DE EVENTO 2]]="",0,1)+IF(Table12[[#This Row],[CATEGORIA DE EVENTO 3]]="",0,1)</f>
        <v>0</v>
      </c>
      <c r="T9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7" s="24">
        <f>IF(Table12[[#This Row],[numero de eventos]]=1,15000,IF(Table12[[#This Row],[numero de eventos]]=2,20000,IF(Table12[[#This Row],[numero de eventos]]=3,30000,0)))</f>
        <v>0</v>
      </c>
    </row>
    <row r="98" spans="1:21" x14ac:dyDescent="0.3">
      <c r="A98" s="23">
        <v>89</v>
      </c>
      <c r="B98" s="3"/>
      <c r="C98" s="1" t="s">
        <v>36</v>
      </c>
      <c r="D98" s="1" t="s">
        <v>36</v>
      </c>
      <c r="E98" s="1" t="s">
        <v>36</v>
      </c>
      <c r="F9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8" s="20" t="s">
        <v>36</v>
      </c>
      <c r="J98" s="1"/>
      <c r="K9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8" s="20" t="s">
        <v>36</v>
      </c>
      <c r="N98" s="13"/>
      <c r="O9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8" s="1" t="s">
        <v>36</v>
      </c>
      <c r="R98" s="1"/>
      <c r="S98" s="23">
        <f>IF(Table12[[#This Row],[CATEGORÍA DE EVENTO 1]]="",0,1)+IF(Table12[[#This Row],[CATEGORIA DE EVENTO 2]]="",0,1)+IF(Table12[[#This Row],[CATEGORIA DE EVENTO 3]]="",0,1)</f>
        <v>0</v>
      </c>
      <c r="T9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8" s="24">
        <f>IF(Table12[[#This Row],[numero de eventos]]=1,15000,IF(Table12[[#This Row],[numero de eventos]]=2,20000,IF(Table12[[#This Row],[numero de eventos]]=3,30000,0)))</f>
        <v>0</v>
      </c>
    </row>
    <row r="99" spans="1:21" x14ac:dyDescent="0.3">
      <c r="A99" s="23">
        <v>90</v>
      </c>
      <c r="B99" s="3"/>
      <c r="C99" s="1" t="s">
        <v>36</v>
      </c>
      <c r="D99" s="1" t="s">
        <v>36</v>
      </c>
      <c r="E99" s="1" t="s">
        <v>36</v>
      </c>
      <c r="F9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9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9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99" s="20" t="s">
        <v>36</v>
      </c>
      <c r="J99" s="1"/>
      <c r="K9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9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99" s="20" t="s">
        <v>36</v>
      </c>
      <c r="N99" s="13"/>
      <c r="O9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9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99" s="1" t="s">
        <v>36</v>
      </c>
      <c r="R99" s="1"/>
      <c r="S99" s="23">
        <f>IF(Table12[[#This Row],[CATEGORÍA DE EVENTO 1]]="",0,1)+IF(Table12[[#This Row],[CATEGORIA DE EVENTO 2]]="",0,1)+IF(Table12[[#This Row],[CATEGORIA DE EVENTO 3]]="",0,1)</f>
        <v>0</v>
      </c>
      <c r="T9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99" s="24">
        <f>IF(Table12[[#This Row],[numero de eventos]]=1,15000,IF(Table12[[#This Row],[numero de eventos]]=2,20000,IF(Table12[[#This Row],[numero de eventos]]=3,30000,0)))</f>
        <v>0</v>
      </c>
    </row>
    <row r="100" spans="1:21" x14ac:dyDescent="0.3">
      <c r="A100" s="23">
        <v>91</v>
      </c>
      <c r="B100" s="3"/>
      <c r="C100" s="1" t="s">
        <v>36</v>
      </c>
      <c r="D100" s="1" t="s">
        <v>36</v>
      </c>
      <c r="E100" s="1" t="s">
        <v>36</v>
      </c>
      <c r="F10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0" s="20" t="s">
        <v>36</v>
      </c>
      <c r="J100" s="1"/>
      <c r="K10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0" s="20" t="s">
        <v>36</v>
      </c>
      <c r="N100" s="13"/>
      <c r="O10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0" s="1" t="s">
        <v>36</v>
      </c>
      <c r="R100" s="1"/>
      <c r="S100" s="23">
        <f>IF(Table12[[#This Row],[CATEGORÍA DE EVENTO 1]]="",0,1)+IF(Table12[[#This Row],[CATEGORIA DE EVENTO 2]]="",0,1)+IF(Table12[[#This Row],[CATEGORIA DE EVENTO 3]]="",0,1)</f>
        <v>0</v>
      </c>
      <c r="T10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0" s="24">
        <f>IF(Table12[[#This Row],[numero de eventos]]=1,15000,IF(Table12[[#This Row],[numero de eventos]]=2,20000,IF(Table12[[#This Row],[numero de eventos]]=3,30000,0)))</f>
        <v>0</v>
      </c>
    </row>
    <row r="101" spans="1:21" x14ac:dyDescent="0.3">
      <c r="A101" s="23">
        <v>92</v>
      </c>
      <c r="B101" s="3"/>
      <c r="C101" s="1" t="s">
        <v>36</v>
      </c>
      <c r="D101" s="1" t="s">
        <v>36</v>
      </c>
      <c r="E101" s="1" t="s">
        <v>36</v>
      </c>
      <c r="F10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1" s="20" t="s">
        <v>36</v>
      </c>
      <c r="J101" s="1"/>
      <c r="K10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1" s="20" t="s">
        <v>36</v>
      </c>
      <c r="N101" s="13"/>
      <c r="O10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1" s="1" t="s">
        <v>36</v>
      </c>
      <c r="R101" s="1"/>
      <c r="S101" s="23">
        <f>IF(Table12[[#This Row],[CATEGORÍA DE EVENTO 1]]="",0,1)+IF(Table12[[#This Row],[CATEGORIA DE EVENTO 2]]="",0,1)+IF(Table12[[#This Row],[CATEGORIA DE EVENTO 3]]="",0,1)</f>
        <v>0</v>
      </c>
      <c r="T10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1" s="24">
        <f>IF(Table12[[#This Row],[numero de eventos]]=1,15000,IF(Table12[[#This Row],[numero de eventos]]=2,20000,IF(Table12[[#This Row],[numero de eventos]]=3,30000,0)))</f>
        <v>0</v>
      </c>
    </row>
    <row r="102" spans="1:21" x14ac:dyDescent="0.3">
      <c r="A102" s="23">
        <v>93</v>
      </c>
      <c r="B102" s="3"/>
      <c r="C102" s="1" t="s">
        <v>36</v>
      </c>
      <c r="D102" s="1" t="s">
        <v>36</v>
      </c>
      <c r="E102" s="1" t="s">
        <v>36</v>
      </c>
      <c r="F10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2" s="20" t="s">
        <v>36</v>
      </c>
      <c r="J102" s="1"/>
      <c r="K10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2" s="20" t="s">
        <v>36</v>
      </c>
      <c r="N102" s="13"/>
      <c r="O10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2" s="1" t="s">
        <v>36</v>
      </c>
      <c r="R102" s="1"/>
      <c r="S102" s="23">
        <f>IF(Table12[[#This Row],[CATEGORÍA DE EVENTO 1]]="",0,1)+IF(Table12[[#This Row],[CATEGORIA DE EVENTO 2]]="",0,1)+IF(Table12[[#This Row],[CATEGORIA DE EVENTO 3]]="",0,1)</f>
        <v>0</v>
      </c>
      <c r="T10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2" s="24">
        <f>IF(Table12[[#This Row],[numero de eventos]]=1,15000,IF(Table12[[#This Row],[numero de eventos]]=2,20000,IF(Table12[[#This Row],[numero de eventos]]=3,30000,0)))</f>
        <v>0</v>
      </c>
    </row>
    <row r="103" spans="1:21" x14ac:dyDescent="0.3">
      <c r="A103" s="23">
        <v>94</v>
      </c>
      <c r="B103" s="3"/>
      <c r="C103" s="1" t="s">
        <v>36</v>
      </c>
      <c r="D103" s="1" t="s">
        <v>36</v>
      </c>
      <c r="E103" s="1" t="s">
        <v>36</v>
      </c>
      <c r="F10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3" s="20" t="s">
        <v>36</v>
      </c>
      <c r="J103" s="1"/>
      <c r="K10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3" s="20" t="s">
        <v>36</v>
      </c>
      <c r="N103" s="13"/>
      <c r="O10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3" s="1" t="s">
        <v>36</v>
      </c>
      <c r="R103" s="1"/>
      <c r="S103" s="23">
        <f>IF(Table12[[#This Row],[CATEGORÍA DE EVENTO 1]]="",0,1)+IF(Table12[[#This Row],[CATEGORIA DE EVENTO 2]]="",0,1)+IF(Table12[[#This Row],[CATEGORIA DE EVENTO 3]]="",0,1)</f>
        <v>0</v>
      </c>
      <c r="T10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3" s="24">
        <f>IF(Table12[[#This Row],[numero de eventos]]=1,15000,IF(Table12[[#This Row],[numero de eventos]]=2,20000,IF(Table12[[#This Row],[numero de eventos]]=3,30000,0)))</f>
        <v>0</v>
      </c>
    </row>
    <row r="104" spans="1:21" x14ac:dyDescent="0.3">
      <c r="A104" s="23">
        <v>95</v>
      </c>
      <c r="B104" s="3"/>
      <c r="C104" s="1" t="s">
        <v>36</v>
      </c>
      <c r="D104" s="1" t="s">
        <v>36</v>
      </c>
      <c r="E104" s="1" t="s">
        <v>36</v>
      </c>
      <c r="F10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4" s="20" t="s">
        <v>36</v>
      </c>
      <c r="J104" s="1"/>
      <c r="K10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4" s="20" t="s">
        <v>36</v>
      </c>
      <c r="N104" s="13"/>
      <c r="O10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4" s="1" t="s">
        <v>36</v>
      </c>
      <c r="R104" s="1"/>
      <c r="S104" s="23">
        <f>IF(Table12[[#This Row],[CATEGORÍA DE EVENTO 1]]="",0,1)+IF(Table12[[#This Row],[CATEGORIA DE EVENTO 2]]="",0,1)+IF(Table12[[#This Row],[CATEGORIA DE EVENTO 3]]="",0,1)</f>
        <v>0</v>
      </c>
      <c r="T10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4" s="24">
        <f>IF(Table12[[#This Row],[numero de eventos]]=1,15000,IF(Table12[[#This Row],[numero de eventos]]=2,20000,IF(Table12[[#This Row],[numero de eventos]]=3,30000,0)))</f>
        <v>0</v>
      </c>
    </row>
    <row r="105" spans="1:21" x14ac:dyDescent="0.3">
      <c r="A105" s="23">
        <v>96</v>
      </c>
      <c r="B105" s="3"/>
      <c r="C105" s="1" t="s">
        <v>36</v>
      </c>
      <c r="D105" s="1" t="s">
        <v>36</v>
      </c>
      <c r="E105" s="1" t="s">
        <v>36</v>
      </c>
      <c r="F10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5" s="20" t="s">
        <v>36</v>
      </c>
      <c r="J105" s="1"/>
      <c r="K10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5" s="20" t="s">
        <v>36</v>
      </c>
      <c r="N105" s="13"/>
      <c r="O10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5" s="1" t="s">
        <v>36</v>
      </c>
      <c r="R105" s="1"/>
      <c r="S105" s="23">
        <f>IF(Table12[[#This Row],[CATEGORÍA DE EVENTO 1]]="",0,1)+IF(Table12[[#This Row],[CATEGORIA DE EVENTO 2]]="",0,1)+IF(Table12[[#This Row],[CATEGORIA DE EVENTO 3]]="",0,1)</f>
        <v>0</v>
      </c>
      <c r="T10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5" s="24">
        <f>IF(Table12[[#This Row],[numero de eventos]]=1,15000,IF(Table12[[#This Row],[numero de eventos]]=2,20000,IF(Table12[[#This Row],[numero de eventos]]=3,30000,0)))</f>
        <v>0</v>
      </c>
    </row>
    <row r="106" spans="1:21" x14ac:dyDescent="0.3">
      <c r="A106" s="23">
        <v>97</v>
      </c>
      <c r="B106" s="3"/>
      <c r="C106" s="1" t="s">
        <v>36</v>
      </c>
      <c r="D106" s="1" t="s">
        <v>36</v>
      </c>
      <c r="E106" s="1" t="s">
        <v>36</v>
      </c>
      <c r="F10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6" s="20" t="s">
        <v>36</v>
      </c>
      <c r="J106" s="1"/>
      <c r="K10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6" s="20" t="s">
        <v>36</v>
      </c>
      <c r="N106" s="13"/>
      <c r="O10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6" s="1" t="s">
        <v>36</v>
      </c>
      <c r="R106" s="1"/>
      <c r="S106" s="23">
        <f>IF(Table12[[#This Row],[CATEGORÍA DE EVENTO 1]]="",0,1)+IF(Table12[[#This Row],[CATEGORIA DE EVENTO 2]]="",0,1)+IF(Table12[[#This Row],[CATEGORIA DE EVENTO 3]]="",0,1)</f>
        <v>0</v>
      </c>
      <c r="T10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6" s="24">
        <f>IF(Table12[[#This Row],[numero de eventos]]=1,15000,IF(Table12[[#This Row],[numero de eventos]]=2,20000,IF(Table12[[#This Row],[numero de eventos]]=3,30000,0)))</f>
        <v>0</v>
      </c>
    </row>
    <row r="107" spans="1:21" x14ac:dyDescent="0.3">
      <c r="A107" s="23">
        <v>98</v>
      </c>
      <c r="B107" s="3"/>
      <c r="C107" s="1" t="s">
        <v>36</v>
      </c>
      <c r="D107" s="1" t="s">
        <v>36</v>
      </c>
      <c r="E107" s="1" t="s">
        <v>36</v>
      </c>
      <c r="F10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7" s="20" t="s">
        <v>36</v>
      </c>
      <c r="J107" s="1"/>
      <c r="K10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7" s="20" t="s">
        <v>36</v>
      </c>
      <c r="N107" s="13"/>
      <c r="O10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7" s="1" t="s">
        <v>36</v>
      </c>
      <c r="R107" s="1"/>
      <c r="S107" s="23">
        <f>IF(Table12[[#This Row],[CATEGORÍA DE EVENTO 1]]="",0,1)+IF(Table12[[#This Row],[CATEGORIA DE EVENTO 2]]="",0,1)+IF(Table12[[#This Row],[CATEGORIA DE EVENTO 3]]="",0,1)</f>
        <v>0</v>
      </c>
      <c r="T10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7" s="24">
        <f>IF(Table12[[#This Row],[numero de eventos]]=1,15000,IF(Table12[[#This Row],[numero de eventos]]=2,20000,IF(Table12[[#This Row],[numero de eventos]]=3,30000,0)))</f>
        <v>0</v>
      </c>
    </row>
    <row r="108" spans="1:21" x14ac:dyDescent="0.3">
      <c r="A108" s="23">
        <v>99</v>
      </c>
      <c r="B108" s="3"/>
      <c r="C108" s="1" t="s">
        <v>36</v>
      </c>
      <c r="D108" s="1" t="s">
        <v>36</v>
      </c>
      <c r="E108" s="1" t="s">
        <v>36</v>
      </c>
      <c r="F10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8" s="20" t="s">
        <v>36</v>
      </c>
      <c r="J108" s="1"/>
      <c r="K10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8" s="20" t="s">
        <v>36</v>
      </c>
      <c r="N108" s="13"/>
      <c r="O10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8" s="1" t="s">
        <v>36</v>
      </c>
      <c r="R108" s="1"/>
      <c r="S108" s="23">
        <f>IF(Table12[[#This Row],[CATEGORÍA DE EVENTO 1]]="",0,1)+IF(Table12[[#This Row],[CATEGORIA DE EVENTO 2]]="",0,1)+IF(Table12[[#This Row],[CATEGORIA DE EVENTO 3]]="",0,1)</f>
        <v>0</v>
      </c>
      <c r="T10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8" s="24">
        <f>IF(Table12[[#This Row],[numero de eventos]]=1,15000,IF(Table12[[#This Row],[numero de eventos]]=2,20000,IF(Table12[[#This Row],[numero de eventos]]=3,30000,0)))</f>
        <v>0</v>
      </c>
    </row>
    <row r="109" spans="1:21" x14ac:dyDescent="0.3">
      <c r="A109" s="23">
        <v>100</v>
      </c>
      <c r="B109" s="3"/>
      <c r="C109" s="1" t="s">
        <v>36</v>
      </c>
      <c r="D109" s="1" t="s">
        <v>36</v>
      </c>
      <c r="E109" s="1" t="s">
        <v>36</v>
      </c>
      <c r="F10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0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0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09" s="20" t="s">
        <v>36</v>
      </c>
      <c r="J109" s="1"/>
      <c r="K10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0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09" s="20" t="s">
        <v>36</v>
      </c>
      <c r="N109" s="13"/>
      <c r="O10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0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09" s="1" t="s">
        <v>36</v>
      </c>
      <c r="R109" s="1"/>
      <c r="S109" s="23">
        <f>IF(Table12[[#This Row],[CATEGORÍA DE EVENTO 1]]="",0,1)+IF(Table12[[#This Row],[CATEGORIA DE EVENTO 2]]="",0,1)+IF(Table12[[#This Row],[CATEGORIA DE EVENTO 3]]="",0,1)</f>
        <v>0</v>
      </c>
      <c r="T10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09" s="24">
        <f>IF(Table12[[#This Row],[numero de eventos]]=1,15000,IF(Table12[[#This Row],[numero de eventos]]=2,20000,IF(Table12[[#This Row],[numero de eventos]]=3,30000,0)))</f>
        <v>0</v>
      </c>
    </row>
    <row r="110" spans="1:21" x14ac:dyDescent="0.3">
      <c r="A110" s="23">
        <v>101</v>
      </c>
      <c r="B110" s="3"/>
      <c r="C110" s="1" t="s">
        <v>36</v>
      </c>
      <c r="D110" s="1" t="s">
        <v>36</v>
      </c>
      <c r="E110" s="1" t="s">
        <v>36</v>
      </c>
      <c r="F11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0" s="20" t="s">
        <v>36</v>
      </c>
      <c r="J110" s="1"/>
      <c r="K11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0" s="20" t="s">
        <v>36</v>
      </c>
      <c r="N110" s="13"/>
      <c r="O11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0" s="1" t="s">
        <v>36</v>
      </c>
      <c r="R110" s="1"/>
      <c r="S110" s="23">
        <f>IF(Table12[[#This Row],[CATEGORÍA DE EVENTO 1]]="",0,1)+IF(Table12[[#This Row],[CATEGORIA DE EVENTO 2]]="",0,1)+IF(Table12[[#This Row],[CATEGORIA DE EVENTO 3]]="",0,1)</f>
        <v>0</v>
      </c>
      <c r="T11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0" s="24">
        <f>IF(Table12[[#This Row],[numero de eventos]]=1,15000,IF(Table12[[#This Row],[numero de eventos]]=2,20000,IF(Table12[[#This Row],[numero de eventos]]=3,30000,0)))</f>
        <v>0</v>
      </c>
    </row>
    <row r="111" spans="1:21" x14ac:dyDescent="0.3">
      <c r="A111" s="23">
        <v>102</v>
      </c>
      <c r="B111" s="3"/>
      <c r="C111" s="1" t="s">
        <v>36</v>
      </c>
      <c r="D111" s="1" t="s">
        <v>36</v>
      </c>
      <c r="E111" s="1" t="s">
        <v>36</v>
      </c>
      <c r="F11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1" s="20" t="s">
        <v>36</v>
      </c>
      <c r="J111" s="1"/>
      <c r="K11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1" s="20" t="s">
        <v>36</v>
      </c>
      <c r="N111" s="13"/>
      <c r="O11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1" s="1" t="s">
        <v>36</v>
      </c>
      <c r="R111" s="1"/>
      <c r="S111" s="23">
        <f>IF(Table12[[#This Row],[CATEGORÍA DE EVENTO 1]]="",0,1)+IF(Table12[[#This Row],[CATEGORIA DE EVENTO 2]]="",0,1)+IF(Table12[[#This Row],[CATEGORIA DE EVENTO 3]]="",0,1)</f>
        <v>0</v>
      </c>
      <c r="T11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1" s="24">
        <f>IF(Table12[[#This Row],[numero de eventos]]=1,15000,IF(Table12[[#This Row],[numero de eventos]]=2,20000,IF(Table12[[#This Row],[numero de eventos]]=3,30000,0)))</f>
        <v>0</v>
      </c>
    </row>
    <row r="112" spans="1:21" x14ac:dyDescent="0.3">
      <c r="A112" s="23">
        <v>103</v>
      </c>
      <c r="B112" s="3"/>
      <c r="C112" s="1" t="s">
        <v>36</v>
      </c>
      <c r="D112" s="1" t="s">
        <v>36</v>
      </c>
      <c r="E112" s="1" t="s">
        <v>36</v>
      </c>
      <c r="F11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2" s="20" t="s">
        <v>36</v>
      </c>
      <c r="J112" s="1"/>
      <c r="K11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2" s="20" t="s">
        <v>36</v>
      </c>
      <c r="N112" s="13"/>
      <c r="O11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2" s="1" t="s">
        <v>36</v>
      </c>
      <c r="R112" s="1"/>
      <c r="S112" s="23">
        <f>IF(Table12[[#This Row],[CATEGORÍA DE EVENTO 1]]="",0,1)+IF(Table12[[#This Row],[CATEGORIA DE EVENTO 2]]="",0,1)+IF(Table12[[#This Row],[CATEGORIA DE EVENTO 3]]="",0,1)</f>
        <v>0</v>
      </c>
      <c r="T11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2" s="24">
        <f>IF(Table12[[#This Row],[numero de eventos]]=1,15000,IF(Table12[[#This Row],[numero de eventos]]=2,20000,IF(Table12[[#This Row],[numero de eventos]]=3,30000,0)))</f>
        <v>0</v>
      </c>
    </row>
    <row r="113" spans="1:21" x14ac:dyDescent="0.3">
      <c r="A113" s="23">
        <v>104</v>
      </c>
      <c r="B113" s="3"/>
      <c r="C113" s="1" t="s">
        <v>36</v>
      </c>
      <c r="D113" s="1" t="s">
        <v>36</v>
      </c>
      <c r="E113" s="1" t="s">
        <v>36</v>
      </c>
      <c r="F11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3" s="20" t="s">
        <v>36</v>
      </c>
      <c r="J113" s="1"/>
      <c r="K11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3" s="20" t="s">
        <v>36</v>
      </c>
      <c r="N113" s="13"/>
      <c r="O11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3" s="1" t="s">
        <v>36</v>
      </c>
      <c r="R113" s="1"/>
      <c r="S113" s="23">
        <f>IF(Table12[[#This Row],[CATEGORÍA DE EVENTO 1]]="",0,1)+IF(Table12[[#This Row],[CATEGORIA DE EVENTO 2]]="",0,1)+IF(Table12[[#This Row],[CATEGORIA DE EVENTO 3]]="",0,1)</f>
        <v>0</v>
      </c>
      <c r="T11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3" s="24">
        <f>IF(Table12[[#This Row],[numero de eventos]]=1,15000,IF(Table12[[#This Row],[numero de eventos]]=2,20000,IF(Table12[[#This Row],[numero de eventos]]=3,30000,0)))</f>
        <v>0</v>
      </c>
    </row>
    <row r="114" spans="1:21" x14ac:dyDescent="0.3">
      <c r="A114" s="23">
        <v>105</v>
      </c>
      <c r="B114" s="3"/>
      <c r="C114" s="1" t="s">
        <v>36</v>
      </c>
      <c r="D114" s="1" t="s">
        <v>36</v>
      </c>
      <c r="E114" s="1" t="s">
        <v>36</v>
      </c>
      <c r="F11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4" s="20" t="s">
        <v>36</v>
      </c>
      <c r="J114" s="1"/>
      <c r="K11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4" s="20" t="s">
        <v>36</v>
      </c>
      <c r="N114" s="13"/>
      <c r="O11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4" s="1" t="s">
        <v>36</v>
      </c>
      <c r="R114" s="1"/>
      <c r="S114" s="23">
        <f>IF(Table12[[#This Row],[CATEGORÍA DE EVENTO 1]]="",0,1)+IF(Table12[[#This Row],[CATEGORIA DE EVENTO 2]]="",0,1)+IF(Table12[[#This Row],[CATEGORIA DE EVENTO 3]]="",0,1)</f>
        <v>0</v>
      </c>
      <c r="T11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4" s="24">
        <f>IF(Table12[[#This Row],[numero de eventos]]=1,15000,IF(Table12[[#This Row],[numero de eventos]]=2,20000,IF(Table12[[#This Row],[numero de eventos]]=3,30000,0)))</f>
        <v>0</v>
      </c>
    </row>
    <row r="115" spans="1:21" x14ac:dyDescent="0.3">
      <c r="A115" s="23">
        <v>106</v>
      </c>
      <c r="B115" s="3"/>
      <c r="C115" s="1" t="s">
        <v>36</v>
      </c>
      <c r="D115" s="1" t="s">
        <v>36</v>
      </c>
      <c r="E115" s="1" t="s">
        <v>36</v>
      </c>
      <c r="F11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5" s="20" t="s">
        <v>36</v>
      </c>
      <c r="J115" s="1"/>
      <c r="K11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5" s="20" t="s">
        <v>36</v>
      </c>
      <c r="N115" s="13"/>
      <c r="O11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5" s="1" t="s">
        <v>36</v>
      </c>
      <c r="R115" s="1"/>
      <c r="S115" s="23">
        <f>IF(Table12[[#This Row],[CATEGORÍA DE EVENTO 1]]="",0,1)+IF(Table12[[#This Row],[CATEGORIA DE EVENTO 2]]="",0,1)+IF(Table12[[#This Row],[CATEGORIA DE EVENTO 3]]="",0,1)</f>
        <v>0</v>
      </c>
      <c r="T11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5" s="24">
        <f>IF(Table12[[#This Row],[numero de eventos]]=1,15000,IF(Table12[[#This Row],[numero de eventos]]=2,20000,IF(Table12[[#This Row],[numero de eventos]]=3,30000,0)))</f>
        <v>0</v>
      </c>
    </row>
    <row r="116" spans="1:21" x14ac:dyDescent="0.3">
      <c r="A116" s="23">
        <v>107</v>
      </c>
      <c r="B116" s="3"/>
      <c r="C116" s="1" t="s">
        <v>36</v>
      </c>
      <c r="D116" s="1" t="s">
        <v>36</v>
      </c>
      <c r="E116" s="1" t="s">
        <v>36</v>
      </c>
      <c r="F11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6" s="20" t="s">
        <v>36</v>
      </c>
      <c r="J116" s="1"/>
      <c r="K11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6" s="20" t="s">
        <v>36</v>
      </c>
      <c r="N116" s="13"/>
      <c r="O11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6" s="1" t="s">
        <v>36</v>
      </c>
      <c r="R116" s="1"/>
      <c r="S116" s="23">
        <f>IF(Table12[[#This Row],[CATEGORÍA DE EVENTO 1]]="",0,1)+IF(Table12[[#This Row],[CATEGORIA DE EVENTO 2]]="",0,1)+IF(Table12[[#This Row],[CATEGORIA DE EVENTO 3]]="",0,1)</f>
        <v>0</v>
      </c>
      <c r="T11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6" s="24">
        <f>IF(Table12[[#This Row],[numero de eventos]]=1,15000,IF(Table12[[#This Row],[numero de eventos]]=2,20000,IF(Table12[[#This Row],[numero de eventos]]=3,30000,0)))</f>
        <v>0</v>
      </c>
    </row>
    <row r="117" spans="1:21" x14ac:dyDescent="0.3">
      <c r="A117" s="23">
        <v>108</v>
      </c>
      <c r="B117" s="3"/>
      <c r="C117" s="1" t="s">
        <v>36</v>
      </c>
      <c r="D117" s="1" t="s">
        <v>36</v>
      </c>
      <c r="E117" s="1" t="s">
        <v>36</v>
      </c>
      <c r="F11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7" s="20" t="s">
        <v>36</v>
      </c>
      <c r="J117" s="1"/>
      <c r="K11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7" s="20" t="s">
        <v>36</v>
      </c>
      <c r="N117" s="13"/>
      <c r="O11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7" s="1" t="s">
        <v>36</v>
      </c>
      <c r="R117" s="1"/>
      <c r="S117" s="23">
        <f>IF(Table12[[#This Row],[CATEGORÍA DE EVENTO 1]]="",0,1)+IF(Table12[[#This Row],[CATEGORIA DE EVENTO 2]]="",0,1)+IF(Table12[[#This Row],[CATEGORIA DE EVENTO 3]]="",0,1)</f>
        <v>0</v>
      </c>
      <c r="T11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7" s="24">
        <f>IF(Table12[[#This Row],[numero de eventos]]=1,15000,IF(Table12[[#This Row],[numero de eventos]]=2,20000,IF(Table12[[#This Row],[numero de eventos]]=3,30000,0)))</f>
        <v>0</v>
      </c>
    </row>
    <row r="118" spans="1:21" x14ac:dyDescent="0.3">
      <c r="A118" s="23">
        <v>109</v>
      </c>
      <c r="B118" s="3"/>
      <c r="C118" s="1" t="s">
        <v>36</v>
      </c>
      <c r="D118" s="1" t="s">
        <v>36</v>
      </c>
      <c r="E118" s="1" t="s">
        <v>36</v>
      </c>
      <c r="F11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8" s="20" t="s">
        <v>36</v>
      </c>
      <c r="J118" s="1"/>
      <c r="K11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8" s="20" t="s">
        <v>36</v>
      </c>
      <c r="N118" s="13"/>
      <c r="O11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8" s="1" t="s">
        <v>36</v>
      </c>
      <c r="R118" s="1"/>
      <c r="S118" s="23">
        <f>IF(Table12[[#This Row],[CATEGORÍA DE EVENTO 1]]="",0,1)+IF(Table12[[#This Row],[CATEGORIA DE EVENTO 2]]="",0,1)+IF(Table12[[#This Row],[CATEGORIA DE EVENTO 3]]="",0,1)</f>
        <v>0</v>
      </c>
      <c r="T11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8" s="24">
        <f>IF(Table12[[#This Row],[numero de eventos]]=1,15000,IF(Table12[[#This Row],[numero de eventos]]=2,20000,IF(Table12[[#This Row],[numero de eventos]]=3,30000,0)))</f>
        <v>0</v>
      </c>
    </row>
    <row r="119" spans="1:21" x14ac:dyDescent="0.3">
      <c r="A119" s="23">
        <v>110</v>
      </c>
      <c r="B119" s="3"/>
      <c r="C119" s="1" t="s">
        <v>36</v>
      </c>
      <c r="D119" s="1" t="s">
        <v>36</v>
      </c>
      <c r="E119" s="1" t="s">
        <v>36</v>
      </c>
      <c r="F11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1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1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19" s="20" t="s">
        <v>36</v>
      </c>
      <c r="J119" s="1"/>
      <c r="K11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1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19" s="20" t="s">
        <v>36</v>
      </c>
      <c r="N119" s="13"/>
      <c r="O11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1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19" s="1" t="s">
        <v>36</v>
      </c>
      <c r="R119" s="1"/>
      <c r="S119" s="23">
        <f>IF(Table12[[#This Row],[CATEGORÍA DE EVENTO 1]]="",0,1)+IF(Table12[[#This Row],[CATEGORIA DE EVENTO 2]]="",0,1)+IF(Table12[[#This Row],[CATEGORIA DE EVENTO 3]]="",0,1)</f>
        <v>0</v>
      </c>
      <c r="T11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19" s="24">
        <f>IF(Table12[[#This Row],[numero de eventos]]=1,15000,IF(Table12[[#This Row],[numero de eventos]]=2,20000,IF(Table12[[#This Row],[numero de eventos]]=3,30000,0)))</f>
        <v>0</v>
      </c>
    </row>
    <row r="120" spans="1:21" x14ac:dyDescent="0.3">
      <c r="A120" s="23">
        <v>111</v>
      </c>
      <c r="B120" s="3"/>
      <c r="C120" s="1" t="s">
        <v>36</v>
      </c>
      <c r="D120" s="1" t="s">
        <v>36</v>
      </c>
      <c r="E120" s="1" t="s">
        <v>36</v>
      </c>
      <c r="F12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0" s="20" t="s">
        <v>36</v>
      </c>
      <c r="J120" s="1"/>
      <c r="K12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0" s="20" t="s">
        <v>36</v>
      </c>
      <c r="N120" s="13"/>
      <c r="O12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0" s="1" t="s">
        <v>36</v>
      </c>
      <c r="R120" s="1"/>
      <c r="S120" s="23">
        <f>IF(Table12[[#This Row],[CATEGORÍA DE EVENTO 1]]="",0,1)+IF(Table12[[#This Row],[CATEGORIA DE EVENTO 2]]="",0,1)+IF(Table12[[#This Row],[CATEGORIA DE EVENTO 3]]="",0,1)</f>
        <v>0</v>
      </c>
      <c r="T12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0" s="24">
        <f>IF(Table12[[#This Row],[numero de eventos]]=1,15000,IF(Table12[[#This Row],[numero de eventos]]=2,20000,IF(Table12[[#This Row],[numero de eventos]]=3,30000,0)))</f>
        <v>0</v>
      </c>
    </row>
    <row r="121" spans="1:21" x14ac:dyDescent="0.3">
      <c r="A121" s="23">
        <v>112</v>
      </c>
      <c r="B121" s="3"/>
      <c r="C121" s="1" t="s">
        <v>36</v>
      </c>
      <c r="D121" s="1" t="s">
        <v>36</v>
      </c>
      <c r="E121" s="1" t="s">
        <v>36</v>
      </c>
      <c r="F12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1" s="20" t="s">
        <v>36</v>
      </c>
      <c r="J121" s="1"/>
      <c r="K12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1" s="20" t="s">
        <v>36</v>
      </c>
      <c r="N121" s="13"/>
      <c r="O12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1" s="1" t="s">
        <v>36</v>
      </c>
      <c r="R121" s="1"/>
      <c r="S121" s="23">
        <f>IF(Table12[[#This Row],[CATEGORÍA DE EVENTO 1]]="",0,1)+IF(Table12[[#This Row],[CATEGORIA DE EVENTO 2]]="",0,1)+IF(Table12[[#This Row],[CATEGORIA DE EVENTO 3]]="",0,1)</f>
        <v>0</v>
      </c>
      <c r="T12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1" s="24">
        <f>IF(Table12[[#This Row],[numero de eventos]]=1,15000,IF(Table12[[#This Row],[numero de eventos]]=2,20000,IF(Table12[[#This Row],[numero de eventos]]=3,30000,0)))</f>
        <v>0</v>
      </c>
    </row>
    <row r="122" spans="1:21" x14ac:dyDescent="0.3">
      <c r="A122" s="23">
        <v>113</v>
      </c>
      <c r="B122" s="3"/>
      <c r="C122" s="1" t="s">
        <v>36</v>
      </c>
      <c r="D122" s="1" t="s">
        <v>36</v>
      </c>
      <c r="E122" s="1" t="s">
        <v>36</v>
      </c>
      <c r="F12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2" s="20" t="s">
        <v>36</v>
      </c>
      <c r="J122" s="1"/>
      <c r="K12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2" s="20" t="s">
        <v>36</v>
      </c>
      <c r="N122" s="13"/>
      <c r="O12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2" s="1" t="s">
        <v>36</v>
      </c>
      <c r="R122" s="1"/>
      <c r="S122" s="23">
        <f>IF(Table12[[#This Row],[CATEGORÍA DE EVENTO 1]]="",0,1)+IF(Table12[[#This Row],[CATEGORIA DE EVENTO 2]]="",0,1)+IF(Table12[[#This Row],[CATEGORIA DE EVENTO 3]]="",0,1)</f>
        <v>0</v>
      </c>
      <c r="T12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2" s="24">
        <f>IF(Table12[[#This Row],[numero de eventos]]=1,15000,IF(Table12[[#This Row],[numero de eventos]]=2,20000,IF(Table12[[#This Row],[numero de eventos]]=3,30000,0)))</f>
        <v>0</v>
      </c>
    </row>
    <row r="123" spans="1:21" x14ac:dyDescent="0.3">
      <c r="A123" s="23">
        <v>114</v>
      </c>
      <c r="B123" s="3"/>
      <c r="C123" s="1" t="s">
        <v>36</v>
      </c>
      <c r="D123" s="1" t="s">
        <v>36</v>
      </c>
      <c r="E123" s="1" t="s">
        <v>36</v>
      </c>
      <c r="F12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3" s="20" t="s">
        <v>36</v>
      </c>
      <c r="J123" s="1"/>
      <c r="K12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3" s="20" t="s">
        <v>36</v>
      </c>
      <c r="N123" s="13"/>
      <c r="O12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3" s="1" t="s">
        <v>36</v>
      </c>
      <c r="R123" s="1"/>
      <c r="S123" s="23">
        <f>IF(Table12[[#This Row],[CATEGORÍA DE EVENTO 1]]="",0,1)+IF(Table12[[#This Row],[CATEGORIA DE EVENTO 2]]="",0,1)+IF(Table12[[#This Row],[CATEGORIA DE EVENTO 3]]="",0,1)</f>
        <v>0</v>
      </c>
      <c r="T12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3" s="24">
        <f>IF(Table12[[#This Row],[numero de eventos]]=1,15000,IF(Table12[[#This Row],[numero de eventos]]=2,20000,IF(Table12[[#This Row],[numero de eventos]]=3,30000,0)))</f>
        <v>0</v>
      </c>
    </row>
    <row r="124" spans="1:21" x14ac:dyDescent="0.3">
      <c r="A124" s="23">
        <v>115</v>
      </c>
      <c r="B124" s="3"/>
      <c r="C124" s="1" t="s">
        <v>36</v>
      </c>
      <c r="D124" s="1" t="s">
        <v>36</v>
      </c>
      <c r="E124" s="1" t="s">
        <v>36</v>
      </c>
      <c r="F12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4" s="20" t="s">
        <v>36</v>
      </c>
      <c r="J124" s="1"/>
      <c r="K12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4" s="20" t="s">
        <v>36</v>
      </c>
      <c r="N124" s="13"/>
      <c r="O12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4" s="1" t="s">
        <v>36</v>
      </c>
      <c r="R124" s="1"/>
      <c r="S124" s="23">
        <f>IF(Table12[[#This Row],[CATEGORÍA DE EVENTO 1]]="",0,1)+IF(Table12[[#This Row],[CATEGORIA DE EVENTO 2]]="",0,1)+IF(Table12[[#This Row],[CATEGORIA DE EVENTO 3]]="",0,1)</f>
        <v>0</v>
      </c>
      <c r="T12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4" s="24">
        <f>IF(Table12[[#This Row],[numero de eventos]]=1,15000,IF(Table12[[#This Row],[numero de eventos]]=2,20000,IF(Table12[[#This Row],[numero de eventos]]=3,30000,0)))</f>
        <v>0</v>
      </c>
    </row>
    <row r="125" spans="1:21" x14ac:dyDescent="0.3">
      <c r="A125" s="23">
        <v>116</v>
      </c>
      <c r="B125" s="3"/>
      <c r="C125" s="1" t="s">
        <v>36</v>
      </c>
      <c r="D125" s="1" t="s">
        <v>36</v>
      </c>
      <c r="E125" s="1" t="s">
        <v>36</v>
      </c>
      <c r="F12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5" s="20" t="s">
        <v>36</v>
      </c>
      <c r="J125" s="1"/>
      <c r="K12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5" s="20" t="s">
        <v>36</v>
      </c>
      <c r="N125" s="13"/>
      <c r="O12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5" s="1" t="s">
        <v>36</v>
      </c>
      <c r="R125" s="1"/>
      <c r="S125" s="23">
        <f>IF(Table12[[#This Row],[CATEGORÍA DE EVENTO 1]]="",0,1)+IF(Table12[[#This Row],[CATEGORIA DE EVENTO 2]]="",0,1)+IF(Table12[[#This Row],[CATEGORIA DE EVENTO 3]]="",0,1)</f>
        <v>0</v>
      </c>
      <c r="T12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5" s="24">
        <f>IF(Table12[[#This Row],[numero de eventos]]=1,15000,IF(Table12[[#This Row],[numero de eventos]]=2,20000,IF(Table12[[#This Row],[numero de eventos]]=3,30000,0)))</f>
        <v>0</v>
      </c>
    </row>
    <row r="126" spans="1:21" x14ac:dyDescent="0.3">
      <c r="A126" s="23">
        <v>117</v>
      </c>
      <c r="B126" s="3"/>
      <c r="C126" s="1" t="s">
        <v>36</v>
      </c>
      <c r="D126" s="1" t="s">
        <v>36</v>
      </c>
      <c r="E126" s="1" t="s">
        <v>36</v>
      </c>
      <c r="F12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6" s="20" t="s">
        <v>36</v>
      </c>
      <c r="J126" s="1"/>
      <c r="K12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6" s="20" t="s">
        <v>36</v>
      </c>
      <c r="N126" s="13"/>
      <c r="O12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6" s="1" t="s">
        <v>36</v>
      </c>
      <c r="R126" s="1"/>
      <c r="S126" s="23">
        <f>IF(Table12[[#This Row],[CATEGORÍA DE EVENTO 1]]="",0,1)+IF(Table12[[#This Row],[CATEGORIA DE EVENTO 2]]="",0,1)+IF(Table12[[#This Row],[CATEGORIA DE EVENTO 3]]="",0,1)</f>
        <v>0</v>
      </c>
      <c r="T12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6" s="24">
        <f>IF(Table12[[#This Row],[numero de eventos]]=1,15000,IF(Table12[[#This Row],[numero de eventos]]=2,20000,IF(Table12[[#This Row],[numero de eventos]]=3,30000,0)))</f>
        <v>0</v>
      </c>
    </row>
    <row r="127" spans="1:21" x14ac:dyDescent="0.3">
      <c r="A127" s="23">
        <v>118</v>
      </c>
      <c r="B127" s="3"/>
      <c r="C127" s="1" t="s">
        <v>36</v>
      </c>
      <c r="D127" s="1" t="s">
        <v>36</v>
      </c>
      <c r="E127" s="1" t="s">
        <v>36</v>
      </c>
      <c r="F12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7" s="20" t="s">
        <v>36</v>
      </c>
      <c r="J127" s="1"/>
      <c r="K12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7" s="20" t="s">
        <v>36</v>
      </c>
      <c r="N127" s="13"/>
      <c r="O12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7" s="1" t="s">
        <v>36</v>
      </c>
      <c r="R127" s="1"/>
      <c r="S127" s="23">
        <f>IF(Table12[[#This Row],[CATEGORÍA DE EVENTO 1]]="",0,1)+IF(Table12[[#This Row],[CATEGORIA DE EVENTO 2]]="",0,1)+IF(Table12[[#This Row],[CATEGORIA DE EVENTO 3]]="",0,1)</f>
        <v>0</v>
      </c>
      <c r="T12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7" s="24">
        <f>IF(Table12[[#This Row],[numero de eventos]]=1,15000,IF(Table12[[#This Row],[numero de eventos]]=2,20000,IF(Table12[[#This Row],[numero de eventos]]=3,30000,0)))</f>
        <v>0</v>
      </c>
    </row>
    <row r="128" spans="1:21" x14ac:dyDescent="0.3">
      <c r="A128" s="23">
        <v>119</v>
      </c>
      <c r="B128" s="3"/>
      <c r="C128" s="1" t="s">
        <v>36</v>
      </c>
      <c r="D128" s="1" t="s">
        <v>36</v>
      </c>
      <c r="E128" s="1" t="s">
        <v>36</v>
      </c>
      <c r="F12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8" s="20" t="s">
        <v>36</v>
      </c>
      <c r="J128" s="1"/>
      <c r="K12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8" s="20" t="s">
        <v>36</v>
      </c>
      <c r="N128" s="13"/>
      <c r="O12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8" s="1" t="s">
        <v>36</v>
      </c>
      <c r="R128" s="1"/>
      <c r="S128" s="23">
        <f>IF(Table12[[#This Row],[CATEGORÍA DE EVENTO 1]]="",0,1)+IF(Table12[[#This Row],[CATEGORIA DE EVENTO 2]]="",0,1)+IF(Table12[[#This Row],[CATEGORIA DE EVENTO 3]]="",0,1)</f>
        <v>0</v>
      </c>
      <c r="T12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8" s="24">
        <f>IF(Table12[[#This Row],[numero de eventos]]=1,15000,IF(Table12[[#This Row],[numero de eventos]]=2,20000,IF(Table12[[#This Row],[numero de eventos]]=3,30000,0)))</f>
        <v>0</v>
      </c>
    </row>
    <row r="129" spans="1:21" x14ac:dyDescent="0.3">
      <c r="A129" s="23">
        <v>120</v>
      </c>
      <c r="B129" s="3"/>
      <c r="C129" s="1" t="s">
        <v>36</v>
      </c>
      <c r="D129" s="1" t="s">
        <v>36</v>
      </c>
      <c r="E129" s="1" t="s">
        <v>36</v>
      </c>
      <c r="F12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2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2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29" s="20" t="s">
        <v>36</v>
      </c>
      <c r="J129" s="1"/>
      <c r="K12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2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29" s="20" t="s">
        <v>36</v>
      </c>
      <c r="N129" s="13"/>
      <c r="O12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2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29" s="1" t="s">
        <v>36</v>
      </c>
      <c r="R129" s="1"/>
      <c r="S129" s="23">
        <f>IF(Table12[[#This Row],[CATEGORÍA DE EVENTO 1]]="",0,1)+IF(Table12[[#This Row],[CATEGORIA DE EVENTO 2]]="",0,1)+IF(Table12[[#This Row],[CATEGORIA DE EVENTO 3]]="",0,1)</f>
        <v>0</v>
      </c>
      <c r="T12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29" s="24">
        <f>IF(Table12[[#This Row],[numero de eventos]]=1,15000,IF(Table12[[#This Row],[numero de eventos]]=2,20000,IF(Table12[[#This Row],[numero de eventos]]=3,30000,0)))</f>
        <v>0</v>
      </c>
    </row>
    <row r="130" spans="1:21" x14ac:dyDescent="0.3">
      <c r="A130" s="23">
        <v>121</v>
      </c>
      <c r="B130" s="3"/>
      <c r="C130" s="1" t="s">
        <v>36</v>
      </c>
      <c r="D130" s="1" t="s">
        <v>36</v>
      </c>
      <c r="E130" s="1" t="s">
        <v>36</v>
      </c>
      <c r="F13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0" s="20" t="s">
        <v>36</v>
      </c>
      <c r="J130" s="1"/>
      <c r="K13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0" s="20" t="s">
        <v>36</v>
      </c>
      <c r="N130" s="13"/>
      <c r="O13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0" s="1" t="s">
        <v>36</v>
      </c>
      <c r="R130" s="1"/>
      <c r="S130" s="23">
        <f>IF(Table12[[#This Row],[CATEGORÍA DE EVENTO 1]]="",0,1)+IF(Table12[[#This Row],[CATEGORIA DE EVENTO 2]]="",0,1)+IF(Table12[[#This Row],[CATEGORIA DE EVENTO 3]]="",0,1)</f>
        <v>0</v>
      </c>
      <c r="T13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0" s="24">
        <f>IF(Table12[[#This Row],[numero de eventos]]=1,15000,IF(Table12[[#This Row],[numero de eventos]]=2,20000,IF(Table12[[#This Row],[numero de eventos]]=3,30000,0)))</f>
        <v>0</v>
      </c>
    </row>
    <row r="131" spans="1:21" x14ac:dyDescent="0.3">
      <c r="A131" s="23">
        <v>122</v>
      </c>
      <c r="B131" s="3"/>
      <c r="C131" s="1" t="s">
        <v>36</v>
      </c>
      <c r="D131" s="1" t="s">
        <v>36</v>
      </c>
      <c r="E131" s="1" t="s">
        <v>36</v>
      </c>
      <c r="F13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1" s="20" t="s">
        <v>36</v>
      </c>
      <c r="J131" s="1"/>
      <c r="K13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1" s="20" t="s">
        <v>36</v>
      </c>
      <c r="N131" s="13"/>
      <c r="O13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1" s="1" t="s">
        <v>36</v>
      </c>
      <c r="R131" s="1"/>
      <c r="S131" s="23">
        <f>IF(Table12[[#This Row],[CATEGORÍA DE EVENTO 1]]="",0,1)+IF(Table12[[#This Row],[CATEGORIA DE EVENTO 2]]="",0,1)+IF(Table12[[#This Row],[CATEGORIA DE EVENTO 3]]="",0,1)</f>
        <v>0</v>
      </c>
      <c r="T13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1" s="24">
        <f>IF(Table12[[#This Row],[numero de eventos]]=1,15000,IF(Table12[[#This Row],[numero de eventos]]=2,20000,IF(Table12[[#This Row],[numero de eventos]]=3,30000,0)))</f>
        <v>0</v>
      </c>
    </row>
    <row r="132" spans="1:21" x14ac:dyDescent="0.3">
      <c r="A132" s="23">
        <v>123</v>
      </c>
      <c r="B132" s="3"/>
      <c r="C132" s="1" t="s">
        <v>36</v>
      </c>
      <c r="D132" s="1" t="s">
        <v>36</v>
      </c>
      <c r="E132" s="1" t="s">
        <v>36</v>
      </c>
      <c r="F13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2" s="20" t="s">
        <v>36</v>
      </c>
      <c r="J132" s="1"/>
      <c r="K13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2" s="20" t="s">
        <v>36</v>
      </c>
      <c r="N132" s="13"/>
      <c r="O13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2" s="1" t="s">
        <v>36</v>
      </c>
      <c r="R132" s="1"/>
      <c r="S132" s="23">
        <f>IF(Table12[[#This Row],[CATEGORÍA DE EVENTO 1]]="",0,1)+IF(Table12[[#This Row],[CATEGORIA DE EVENTO 2]]="",0,1)+IF(Table12[[#This Row],[CATEGORIA DE EVENTO 3]]="",0,1)</f>
        <v>0</v>
      </c>
      <c r="T13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2" s="24">
        <f>IF(Table12[[#This Row],[numero de eventos]]=1,15000,IF(Table12[[#This Row],[numero de eventos]]=2,20000,IF(Table12[[#This Row],[numero de eventos]]=3,30000,0)))</f>
        <v>0</v>
      </c>
    </row>
    <row r="133" spans="1:21" x14ac:dyDescent="0.3">
      <c r="A133" s="23">
        <v>124</v>
      </c>
      <c r="B133" s="3"/>
      <c r="C133" s="1" t="s">
        <v>36</v>
      </c>
      <c r="D133" s="1" t="s">
        <v>36</v>
      </c>
      <c r="E133" s="1" t="s">
        <v>36</v>
      </c>
      <c r="F13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3" s="20" t="s">
        <v>36</v>
      </c>
      <c r="J133" s="1"/>
      <c r="K13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3" s="20" t="s">
        <v>36</v>
      </c>
      <c r="N133" s="13"/>
      <c r="O13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3" s="1" t="s">
        <v>36</v>
      </c>
      <c r="R133" s="1"/>
      <c r="S133" s="23">
        <f>IF(Table12[[#This Row],[CATEGORÍA DE EVENTO 1]]="",0,1)+IF(Table12[[#This Row],[CATEGORIA DE EVENTO 2]]="",0,1)+IF(Table12[[#This Row],[CATEGORIA DE EVENTO 3]]="",0,1)</f>
        <v>0</v>
      </c>
      <c r="T13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3" s="24">
        <f>IF(Table12[[#This Row],[numero de eventos]]=1,15000,IF(Table12[[#This Row],[numero de eventos]]=2,20000,IF(Table12[[#This Row],[numero de eventos]]=3,30000,0)))</f>
        <v>0</v>
      </c>
    </row>
    <row r="134" spans="1:21" x14ac:dyDescent="0.3">
      <c r="A134" s="23">
        <v>125</v>
      </c>
      <c r="B134" s="3"/>
      <c r="C134" s="1" t="s">
        <v>36</v>
      </c>
      <c r="D134" s="1" t="s">
        <v>36</v>
      </c>
      <c r="E134" s="1" t="s">
        <v>36</v>
      </c>
      <c r="F13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4" s="20" t="s">
        <v>36</v>
      </c>
      <c r="J134" s="1"/>
      <c r="K13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4" s="20" t="s">
        <v>36</v>
      </c>
      <c r="N134" s="13"/>
      <c r="O13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4" s="1" t="s">
        <v>36</v>
      </c>
      <c r="R134" s="1"/>
      <c r="S134" s="23">
        <f>IF(Table12[[#This Row],[CATEGORÍA DE EVENTO 1]]="",0,1)+IF(Table12[[#This Row],[CATEGORIA DE EVENTO 2]]="",0,1)+IF(Table12[[#This Row],[CATEGORIA DE EVENTO 3]]="",0,1)</f>
        <v>0</v>
      </c>
      <c r="T13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4" s="24">
        <f>IF(Table12[[#This Row],[numero de eventos]]=1,15000,IF(Table12[[#This Row],[numero de eventos]]=2,20000,IF(Table12[[#This Row],[numero de eventos]]=3,30000,0)))</f>
        <v>0</v>
      </c>
    </row>
    <row r="135" spans="1:21" x14ac:dyDescent="0.3">
      <c r="A135" s="23">
        <v>126</v>
      </c>
      <c r="B135" s="3"/>
      <c r="C135" s="1" t="s">
        <v>36</v>
      </c>
      <c r="D135" s="1" t="s">
        <v>36</v>
      </c>
      <c r="E135" s="1" t="s">
        <v>36</v>
      </c>
      <c r="F13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5" s="20" t="s">
        <v>36</v>
      </c>
      <c r="J135" s="1"/>
      <c r="K13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5" s="20" t="s">
        <v>36</v>
      </c>
      <c r="N135" s="13"/>
      <c r="O13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5" s="1" t="s">
        <v>36</v>
      </c>
      <c r="R135" s="1"/>
      <c r="S135" s="23">
        <f>IF(Table12[[#This Row],[CATEGORÍA DE EVENTO 1]]="",0,1)+IF(Table12[[#This Row],[CATEGORIA DE EVENTO 2]]="",0,1)+IF(Table12[[#This Row],[CATEGORIA DE EVENTO 3]]="",0,1)</f>
        <v>0</v>
      </c>
      <c r="T13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5" s="24">
        <f>IF(Table12[[#This Row],[numero de eventos]]=1,15000,IF(Table12[[#This Row],[numero de eventos]]=2,20000,IF(Table12[[#This Row],[numero de eventos]]=3,30000,0)))</f>
        <v>0</v>
      </c>
    </row>
    <row r="136" spans="1:21" x14ac:dyDescent="0.3">
      <c r="A136" s="23">
        <v>127</v>
      </c>
      <c r="B136" s="3"/>
      <c r="C136" s="1" t="s">
        <v>36</v>
      </c>
      <c r="D136" s="1" t="s">
        <v>36</v>
      </c>
      <c r="E136" s="1" t="s">
        <v>36</v>
      </c>
      <c r="F13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6" s="20" t="s">
        <v>36</v>
      </c>
      <c r="J136" s="1"/>
      <c r="K13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6" s="20" t="s">
        <v>36</v>
      </c>
      <c r="N136" s="13"/>
      <c r="O13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6" s="1" t="s">
        <v>36</v>
      </c>
      <c r="R136" s="1"/>
      <c r="S136" s="23">
        <f>IF(Table12[[#This Row],[CATEGORÍA DE EVENTO 1]]="",0,1)+IF(Table12[[#This Row],[CATEGORIA DE EVENTO 2]]="",0,1)+IF(Table12[[#This Row],[CATEGORIA DE EVENTO 3]]="",0,1)</f>
        <v>0</v>
      </c>
      <c r="T13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6" s="24">
        <f>IF(Table12[[#This Row],[numero de eventos]]=1,15000,IF(Table12[[#This Row],[numero de eventos]]=2,20000,IF(Table12[[#This Row],[numero de eventos]]=3,30000,0)))</f>
        <v>0</v>
      </c>
    </row>
    <row r="137" spans="1:21" x14ac:dyDescent="0.3">
      <c r="A137" s="23">
        <v>128</v>
      </c>
      <c r="B137" s="3"/>
      <c r="C137" s="1" t="s">
        <v>36</v>
      </c>
      <c r="D137" s="1" t="s">
        <v>36</v>
      </c>
      <c r="E137" s="1" t="s">
        <v>36</v>
      </c>
      <c r="F13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7" s="20" t="s">
        <v>36</v>
      </c>
      <c r="J137" s="1"/>
      <c r="K13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7" s="20" t="s">
        <v>36</v>
      </c>
      <c r="N137" s="13"/>
      <c r="O13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7" s="1" t="s">
        <v>36</v>
      </c>
      <c r="R137" s="1"/>
      <c r="S137" s="23">
        <f>IF(Table12[[#This Row],[CATEGORÍA DE EVENTO 1]]="",0,1)+IF(Table12[[#This Row],[CATEGORIA DE EVENTO 2]]="",0,1)+IF(Table12[[#This Row],[CATEGORIA DE EVENTO 3]]="",0,1)</f>
        <v>0</v>
      </c>
      <c r="T13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7" s="24">
        <f>IF(Table12[[#This Row],[numero de eventos]]=1,15000,IF(Table12[[#This Row],[numero de eventos]]=2,20000,IF(Table12[[#This Row],[numero de eventos]]=3,30000,0)))</f>
        <v>0</v>
      </c>
    </row>
    <row r="138" spans="1:21" x14ac:dyDescent="0.3">
      <c r="A138" s="23">
        <v>129</v>
      </c>
      <c r="B138" s="3"/>
      <c r="C138" s="1" t="s">
        <v>36</v>
      </c>
      <c r="D138" s="1" t="s">
        <v>36</v>
      </c>
      <c r="E138" s="1" t="s">
        <v>36</v>
      </c>
      <c r="F13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8" s="20" t="s">
        <v>36</v>
      </c>
      <c r="J138" s="1"/>
      <c r="K13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8" s="20" t="s">
        <v>36</v>
      </c>
      <c r="N138" s="13"/>
      <c r="O13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8" s="1" t="s">
        <v>36</v>
      </c>
      <c r="R138" s="1"/>
      <c r="S138" s="23">
        <f>IF(Table12[[#This Row],[CATEGORÍA DE EVENTO 1]]="",0,1)+IF(Table12[[#This Row],[CATEGORIA DE EVENTO 2]]="",0,1)+IF(Table12[[#This Row],[CATEGORIA DE EVENTO 3]]="",0,1)</f>
        <v>0</v>
      </c>
      <c r="T13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8" s="24">
        <f>IF(Table12[[#This Row],[numero de eventos]]=1,15000,IF(Table12[[#This Row],[numero de eventos]]=2,20000,IF(Table12[[#This Row],[numero de eventos]]=3,30000,0)))</f>
        <v>0</v>
      </c>
    </row>
    <row r="139" spans="1:21" x14ac:dyDescent="0.3">
      <c r="A139" s="23">
        <v>130</v>
      </c>
      <c r="B139" s="3"/>
      <c r="C139" s="1" t="s">
        <v>36</v>
      </c>
      <c r="D139" s="1" t="s">
        <v>36</v>
      </c>
      <c r="E139" s="1" t="s">
        <v>36</v>
      </c>
      <c r="F13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3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3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39" s="20" t="s">
        <v>36</v>
      </c>
      <c r="J139" s="1"/>
      <c r="K13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3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39" s="20" t="s">
        <v>36</v>
      </c>
      <c r="N139" s="13"/>
      <c r="O13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3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39" s="1" t="s">
        <v>36</v>
      </c>
      <c r="R139" s="1"/>
      <c r="S139" s="23">
        <f>IF(Table12[[#This Row],[CATEGORÍA DE EVENTO 1]]="",0,1)+IF(Table12[[#This Row],[CATEGORIA DE EVENTO 2]]="",0,1)+IF(Table12[[#This Row],[CATEGORIA DE EVENTO 3]]="",0,1)</f>
        <v>0</v>
      </c>
      <c r="T13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39" s="24">
        <f>IF(Table12[[#This Row],[numero de eventos]]=1,15000,IF(Table12[[#This Row],[numero de eventos]]=2,20000,IF(Table12[[#This Row],[numero de eventos]]=3,30000,0)))</f>
        <v>0</v>
      </c>
    </row>
    <row r="140" spans="1:21" x14ac:dyDescent="0.3">
      <c r="A140" s="23">
        <v>131</v>
      </c>
      <c r="B140" s="3"/>
      <c r="C140" s="1" t="s">
        <v>36</v>
      </c>
      <c r="D140" s="1" t="s">
        <v>36</v>
      </c>
      <c r="E140" s="1" t="s">
        <v>36</v>
      </c>
      <c r="F14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0" s="20" t="s">
        <v>36</v>
      </c>
      <c r="J140" s="1"/>
      <c r="K14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0" s="20" t="s">
        <v>36</v>
      </c>
      <c r="N140" s="13"/>
      <c r="O14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0" s="1" t="s">
        <v>36</v>
      </c>
      <c r="R140" s="1"/>
      <c r="S140" s="23">
        <f>IF(Table12[[#This Row],[CATEGORÍA DE EVENTO 1]]="",0,1)+IF(Table12[[#This Row],[CATEGORIA DE EVENTO 2]]="",0,1)+IF(Table12[[#This Row],[CATEGORIA DE EVENTO 3]]="",0,1)</f>
        <v>0</v>
      </c>
      <c r="T14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0" s="24">
        <f>IF(Table12[[#This Row],[numero de eventos]]=1,15000,IF(Table12[[#This Row],[numero de eventos]]=2,20000,IF(Table12[[#This Row],[numero de eventos]]=3,30000,0)))</f>
        <v>0</v>
      </c>
    </row>
    <row r="141" spans="1:21" x14ac:dyDescent="0.3">
      <c r="A141" s="23">
        <v>132</v>
      </c>
      <c r="B141" s="3"/>
      <c r="C141" s="1" t="s">
        <v>36</v>
      </c>
      <c r="D141" s="1" t="s">
        <v>36</v>
      </c>
      <c r="E141" s="1" t="s">
        <v>36</v>
      </c>
      <c r="F14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1" s="20" t="s">
        <v>36</v>
      </c>
      <c r="J141" s="1"/>
      <c r="K14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1" s="20" t="s">
        <v>36</v>
      </c>
      <c r="N141" s="13"/>
      <c r="O14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1" s="1" t="s">
        <v>36</v>
      </c>
      <c r="R141" s="1"/>
      <c r="S141" s="23">
        <f>IF(Table12[[#This Row],[CATEGORÍA DE EVENTO 1]]="",0,1)+IF(Table12[[#This Row],[CATEGORIA DE EVENTO 2]]="",0,1)+IF(Table12[[#This Row],[CATEGORIA DE EVENTO 3]]="",0,1)</f>
        <v>0</v>
      </c>
      <c r="T14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1" s="24">
        <f>IF(Table12[[#This Row],[numero de eventos]]=1,15000,IF(Table12[[#This Row],[numero de eventos]]=2,20000,IF(Table12[[#This Row],[numero de eventos]]=3,30000,0)))</f>
        <v>0</v>
      </c>
    </row>
    <row r="142" spans="1:21" x14ac:dyDescent="0.3">
      <c r="A142" s="23">
        <v>133</v>
      </c>
      <c r="B142" s="3"/>
      <c r="C142" s="1" t="s">
        <v>36</v>
      </c>
      <c r="D142" s="1" t="s">
        <v>36</v>
      </c>
      <c r="E142" s="1" t="s">
        <v>36</v>
      </c>
      <c r="F14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2" s="20" t="s">
        <v>36</v>
      </c>
      <c r="J142" s="1"/>
      <c r="K14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2" s="20" t="s">
        <v>36</v>
      </c>
      <c r="N142" s="13"/>
      <c r="O14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2" s="1" t="s">
        <v>36</v>
      </c>
      <c r="R142" s="1"/>
      <c r="S142" s="23">
        <f>IF(Table12[[#This Row],[CATEGORÍA DE EVENTO 1]]="",0,1)+IF(Table12[[#This Row],[CATEGORIA DE EVENTO 2]]="",0,1)+IF(Table12[[#This Row],[CATEGORIA DE EVENTO 3]]="",0,1)</f>
        <v>0</v>
      </c>
      <c r="T14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2" s="24">
        <f>IF(Table12[[#This Row],[numero de eventos]]=1,15000,IF(Table12[[#This Row],[numero de eventos]]=2,20000,IF(Table12[[#This Row],[numero de eventos]]=3,30000,0)))</f>
        <v>0</v>
      </c>
    </row>
    <row r="143" spans="1:21" x14ac:dyDescent="0.3">
      <c r="A143" s="23">
        <v>134</v>
      </c>
      <c r="B143" s="3"/>
      <c r="C143" s="1" t="s">
        <v>36</v>
      </c>
      <c r="D143" s="1" t="s">
        <v>36</v>
      </c>
      <c r="E143" s="1" t="s">
        <v>36</v>
      </c>
      <c r="F14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3" s="20" t="s">
        <v>36</v>
      </c>
      <c r="J143" s="1"/>
      <c r="K14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3" s="20" t="s">
        <v>36</v>
      </c>
      <c r="N143" s="13"/>
      <c r="O14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3" s="1" t="s">
        <v>36</v>
      </c>
      <c r="R143" s="1"/>
      <c r="S143" s="23">
        <f>IF(Table12[[#This Row],[CATEGORÍA DE EVENTO 1]]="",0,1)+IF(Table12[[#This Row],[CATEGORIA DE EVENTO 2]]="",0,1)+IF(Table12[[#This Row],[CATEGORIA DE EVENTO 3]]="",0,1)</f>
        <v>0</v>
      </c>
      <c r="T14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3" s="24">
        <f>IF(Table12[[#This Row],[numero de eventos]]=1,15000,IF(Table12[[#This Row],[numero de eventos]]=2,20000,IF(Table12[[#This Row],[numero de eventos]]=3,30000,0)))</f>
        <v>0</v>
      </c>
    </row>
    <row r="144" spans="1:21" x14ac:dyDescent="0.3">
      <c r="A144" s="23">
        <v>135</v>
      </c>
      <c r="B144" s="3"/>
      <c r="C144" s="1" t="s">
        <v>36</v>
      </c>
      <c r="D144" s="1" t="s">
        <v>36</v>
      </c>
      <c r="E144" s="1" t="s">
        <v>36</v>
      </c>
      <c r="F14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4" s="20" t="s">
        <v>36</v>
      </c>
      <c r="J144" s="1"/>
      <c r="K14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4" s="20" t="s">
        <v>36</v>
      </c>
      <c r="N144" s="13"/>
      <c r="O14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4" s="1" t="s">
        <v>36</v>
      </c>
      <c r="R144" s="1"/>
      <c r="S144" s="23">
        <f>IF(Table12[[#This Row],[CATEGORÍA DE EVENTO 1]]="",0,1)+IF(Table12[[#This Row],[CATEGORIA DE EVENTO 2]]="",0,1)+IF(Table12[[#This Row],[CATEGORIA DE EVENTO 3]]="",0,1)</f>
        <v>0</v>
      </c>
      <c r="T14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4" s="24">
        <f>IF(Table12[[#This Row],[numero de eventos]]=1,15000,IF(Table12[[#This Row],[numero de eventos]]=2,20000,IF(Table12[[#This Row],[numero de eventos]]=3,30000,0)))</f>
        <v>0</v>
      </c>
    </row>
    <row r="145" spans="1:21" x14ac:dyDescent="0.3">
      <c r="A145" s="23">
        <v>136</v>
      </c>
      <c r="B145" s="3"/>
      <c r="C145" s="1" t="s">
        <v>36</v>
      </c>
      <c r="D145" s="1" t="s">
        <v>36</v>
      </c>
      <c r="E145" s="1" t="s">
        <v>36</v>
      </c>
      <c r="F14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5" s="20" t="s">
        <v>36</v>
      </c>
      <c r="J145" s="1"/>
      <c r="K14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5" s="20" t="s">
        <v>36</v>
      </c>
      <c r="N145" s="13"/>
      <c r="O14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5" s="1" t="s">
        <v>36</v>
      </c>
      <c r="R145" s="1"/>
      <c r="S145" s="23">
        <f>IF(Table12[[#This Row],[CATEGORÍA DE EVENTO 1]]="",0,1)+IF(Table12[[#This Row],[CATEGORIA DE EVENTO 2]]="",0,1)+IF(Table12[[#This Row],[CATEGORIA DE EVENTO 3]]="",0,1)</f>
        <v>0</v>
      </c>
      <c r="T14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5" s="24">
        <f>IF(Table12[[#This Row],[numero de eventos]]=1,15000,IF(Table12[[#This Row],[numero de eventos]]=2,20000,IF(Table12[[#This Row],[numero de eventos]]=3,30000,0)))</f>
        <v>0</v>
      </c>
    </row>
    <row r="146" spans="1:21" x14ac:dyDescent="0.3">
      <c r="A146" s="23">
        <v>137</v>
      </c>
      <c r="B146" s="3"/>
      <c r="C146" s="1" t="s">
        <v>36</v>
      </c>
      <c r="D146" s="1" t="s">
        <v>36</v>
      </c>
      <c r="E146" s="1" t="s">
        <v>36</v>
      </c>
      <c r="F14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6" s="20" t="s">
        <v>36</v>
      </c>
      <c r="J146" s="1"/>
      <c r="K14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6" s="20" t="s">
        <v>36</v>
      </c>
      <c r="N146" s="13"/>
      <c r="O14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6" s="1" t="s">
        <v>36</v>
      </c>
      <c r="R146" s="1"/>
      <c r="S146" s="23">
        <f>IF(Table12[[#This Row],[CATEGORÍA DE EVENTO 1]]="",0,1)+IF(Table12[[#This Row],[CATEGORIA DE EVENTO 2]]="",0,1)+IF(Table12[[#This Row],[CATEGORIA DE EVENTO 3]]="",0,1)</f>
        <v>0</v>
      </c>
      <c r="T14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6" s="24">
        <f>IF(Table12[[#This Row],[numero de eventos]]=1,15000,IF(Table12[[#This Row],[numero de eventos]]=2,20000,IF(Table12[[#This Row],[numero de eventos]]=3,30000,0)))</f>
        <v>0</v>
      </c>
    </row>
    <row r="147" spans="1:21" x14ac:dyDescent="0.3">
      <c r="A147" s="23">
        <v>138</v>
      </c>
      <c r="B147" s="3"/>
      <c r="C147" s="1" t="s">
        <v>36</v>
      </c>
      <c r="D147" s="1" t="s">
        <v>36</v>
      </c>
      <c r="E147" s="1" t="s">
        <v>36</v>
      </c>
      <c r="F14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7" s="20" t="s">
        <v>36</v>
      </c>
      <c r="J147" s="1"/>
      <c r="K14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7" s="20" t="s">
        <v>36</v>
      </c>
      <c r="N147" s="13"/>
      <c r="O14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7" s="1" t="s">
        <v>36</v>
      </c>
      <c r="R147" s="1"/>
      <c r="S147" s="23">
        <f>IF(Table12[[#This Row],[CATEGORÍA DE EVENTO 1]]="",0,1)+IF(Table12[[#This Row],[CATEGORIA DE EVENTO 2]]="",0,1)+IF(Table12[[#This Row],[CATEGORIA DE EVENTO 3]]="",0,1)</f>
        <v>0</v>
      </c>
      <c r="T14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7" s="24">
        <f>IF(Table12[[#This Row],[numero de eventos]]=1,15000,IF(Table12[[#This Row],[numero de eventos]]=2,20000,IF(Table12[[#This Row],[numero de eventos]]=3,30000,0)))</f>
        <v>0</v>
      </c>
    </row>
    <row r="148" spans="1:21" x14ac:dyDescent="0.3">
      <c r="A148" s="23">
        <v>139</v>
      </c>
      <c r="B148" s="3"/>
      <c r="C148" s="1" t="s">
        <v>36</v>
      </c>
      <c r="D148" s="1" t="s">
        <v>36</v>
      </c>
      <c r="E148" s="1" t="s">
        <v>36</v>
      </c>
      <c r="F14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8" s="20" t="s">
        <v>36</v>
      </c>
      <c r="J148" s="1"/>
      <c r="K14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8" s="20" t="s">
        <v>36</v>
      </c>
      <c r="N148" s="13"/>
      <c r="O14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8" s="1" t="s">
        <v>36</v>
      </c>
      <c r="R148" s="1"/>
      <c r="S148" s="23">
        <f>IF(Table12[[#This Row],[CATEGORÍA DE EVENTO 1]]="",0,1)+IF(Table12[[#This Row],[CATEGORIA DE EVENTO 2]]="",0,1)+IF(Table12[[#This Row],[CATEGORIA DE EVENTO 3]]="",0,1)</f>
        <v>0</v>
      </c>
      <c r="T14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8" s="24">
        <f>IF(Table12[[#This Row],[numero de eventos]]=1,15000,IF(Table12[[#This Row],[numero de eventos]]=2,20000,IF(Table12[[#This Row],[numero de eventos]]=3,30000,0)))</f>
        <v>0</v>
      </c>
    </row>
    <row r="149" spans="1:21" x14ac:dyDescent="0.3">
      <c r="A149" s="23">
        <v>140</v>
      </c>
      <c r="B149" s="3"/>
      <c r="C149" s="1" t="s">
        <v>36</v>
      </c>
      <c r="D149" s="1" t="s">
        <v>36</v>
      </c>
      <c r="E149" s="1" t="s">
        <v>36</v>
      </c>
      <c r="F14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4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4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49" s="20" t="s">
        <v>36</v>
      </c>
      <c r="J149" s="1"/>
      <c r="K14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4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49" s="20" t="s">
        <v>36</v>
      </c>
      <c r="N149" s="13"/>
      <c r="O14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4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49" s="1" t="s">
        <v>36</v>
      </c>
      <c r="R149" s="1"/>
      <c r="S149" s="23">
        <f>IF(Table12[[#This Row],[CATEGORÍA DE EVENTO 1]]="",0,1)+IF(Table12[[#This Row],[CATEGORIA DE EVENTO 2]]="",0,1)+IF(Table12[[#This Row],[CATEGORIA DE EVENTO 3]]="",0,1)</f>
        <v>0</v>
      </c>
      <c r="T14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49" s="24">
        <f>IF(Table12[[#This Row],[numero de eventos]]=1,15000,IF(Table12[[#This Row],[numero de eventos]]=2,20000,IF(Table12[[#This Row],[numero de eventos]]=3,30000,0)))</f>
        <v>0</v>
      </c>
    </row>
    <row r="150" spans="1:21" x14ac:dyDescent="0.3">
      <c r="A150" s="23">
        <v>141</v>
      </c>
      <c r="B150" s="3"/>
      <c r="C150" s="1" t="s">
        <v>36</v>
      </c>
      <c r="D150" s="1" t="s">
        <v>36</v>
      </c>
      <c r="E150" s="1" t="s">
        <v>36</v>
      </c>
      <c r="F15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0" s="20" t="s">
        <v>36</v>
      </c>
      <c r="J150" s="1"/>
      <c r="K15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0" s="20" t="s">
        <v>36</v>
      </c>
      <c r="N150" s="13"/>
      <c r="O15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0" s="1" t="s">
        <v>36</v>
      </c>
      <c r="R150" s="1"/>
      <c r="S150" s="23">
        <f>IF(Table12[[#This Row],[CATEGORÍA DE EVENTO 1]]="",0,1)+IF(Table12[[#This Row],[CATEGORIA DE EVENTO 2]]="",0,1)+IF(Table12[[#This Row],[CATEGORIA DE EVENTO 3]]="",0,1)</f>
        <v>0</v>
      </c>
      <c r="T15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0" s="24">
        <f>IF(Table12[[#This Row],[numero de eventos]]=1,15000,IF(Table12[[#This Row],[numero de eventos]]=2,20000,IF(Table12[[#This Row],[numero de eventos]]=3,30000,0)))</f>
        <v>0</v>
      </c>
    </row>
    <row r="151" spans="1:21" x14ac:dyDescent="0.3">
      <c r="A151" s="23">
        <v>142</v>
      </c>
      <c r="B151" s="3"/>
      <c r="C151" s="1" t="s">
        <v>36</v>
      </c>
      <c r="D151" s="1" t="s">
        <v>36</v>
      </c>
      <c r="E151" s="1" t="s">
        <v>36</v>
      </c>
      <c r="F15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1" s="20" t="s">
        <v>36</v>
      </c>
      <c r="J151" s="1"/>
      <c r="K15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1" s="20" t="s">
        <v>36</v>
      </c>
      <c r="N151" s="13"/>
      <c r="O15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1" s="1" t="s">
        <v>36</v>
      </c>
      <c r="R151" s="1"/>
      <c r="S151" s="23">
        <f>IF(Table12[[#This Row],[CATEGORÍA DE EVENTO 1]]="",0,1)+IF(Table12[[#This Row],[CATEGORIA DE EVENTO 2]]="",0,1)+IF(Table12[[#This Row],[CATEGORIA DE EVENTO 3]]="",0,1)</f>
        <v>0</v>
      </c>
      <c r="T15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1" s="24">
        <f>IF(Table12[[#This Row],[numero de eventos]]=1,15000,IF(Table12[[#This Row],[numero de eventos]]=2,20000,IF(Table12[[#This Row],[numero de eventos]]=3,30000,0)))</f>
        <v>0</v>
      </c>
    </row>
    <row r="152" spans="1:21" x14ac:dyDescent="0.3">
      <c r="A152" s="23">
        <v>143</v>
      </c>
      <c r="B152" s="3"/>
      <c r="C152" s="1" t="s">
        <v>36</v>
      </c>
      <c r="D152" s="1" t="s">
        <v>36</v>
      </c>
      <c r="E152" s="1" t="s">
        <v>36</v>
      </c>
      <c r="F15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2" s="20" t="s">
        <v>36</v>
      </c>
      <c r="J152" s="1"/>
      <c r="K15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2" s="20" t="s">
        <v>36</v>
      </c>
      <c r="N152" s="13"/>
      <c r="O15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2" s="1" t="s">
        <v>36</v>
      </c>
      <c r="R152" s="1"/>
      <c r="S152" s="23">
        <f>IF(Table12[[#This Row],[CATEGORÍA DE EVENTO 1]]="",0,1)+IF(Table12[[#This Row],[CATEGORIA DE EVENTO 2]]="",0,1)+IF(Table12[[#This Row],[CATEGORIA DE EVENTO 3]]="",0,1)</f>
        <v>0</v>
      </c>
      <c r="T15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2" s="24">
        <f>IF(Table12[[#This Row],[numero de eventos]]=1,15000,IF(Table12[[#This Row],[numero de eventos]]=2,20000,IF(Table12[[#This Row],[numero de eventos]]=3,30000,0)))</f>
        <v>0</v>
      </c>
    </row>
    <row r="153" spans="1:21" x14ac:dyDescent="0.3">
      <c r="A153" s="23">
        <v>144</v>
      </c>
      <c r="B153" s="3"/>
      <c r="C153" s="1" t="s">
        <v>36</v>
      </c>
      <c r="D153" s="1" t="s">
        <v>36</v>
      </c>
      <c r="E153" s="1" t="s">
        <v>36</v>
      </c>
      <c r="F15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3" s="20" t="s">
        <v>36</v>
      </c>
      <c r="J153" s="1"/>
      <c r="K15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3" s="20" t="s">
        <v>36</v>
      </c>
      <c r="N153" s="13"/>
      <c r="O15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3" s="1" t="s">
        <v>36</v>
      </c>
      <c r="R153" s="1"/>
      <c r="S153" s="23">
        <f>IF(Table12[[#This Row],[CATEGORÍA DE EVENTO 1]]="",0,1)+IF(Table12[[#This Row],[CATEGORIA DE EVENTO 2]]="",0,1)+IF(Table12[[#This Row],[CATEGORIA DE EVENTO 3]]="",0,1)</f>
        <v>0</v>
      </c>
      <c r="T15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3" s="24">
        <f>IF(Table12[[#This Row],[numero de eventos]]=1,15000,IF(Table12[[#This Row],[numero de eventos]]=2,20000,IF(Table12[[#This Row],[numero de eventos]]=3,30000,0)))</f>
        <v>0</v>
      </c>
    </row>
    <row r="154" spans="1:21" x14ac:dyDescent="0.3">
      <c r="A154" s="23">
        <v>145</v>
      </c>
      <c r="B154" s="3"/>
      <c r="C154" s="1" t="s">
        <v>36</v>
      </c>
      <c r="D154" s="1" t="s">
        <v>36</v>
      </c>
      <c r="E154" s="1" t="s">
        <v>36</v>
      </c>
      <c r="F15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4" s="20" t="s">
        <v>36</v>
      </c>
      <c r="J154" s="1"/>
      <c r="K15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4" s="20" t="s">
        <v>36</v>
      </c>
      <c r="N154" s="13"/>
      <c r="O15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4" s="1" t="s">
        <v>36</v>
      </c>
      <c r="R154" s="1"/>
      <c r="S154" s="23">
        <f>IF(Table12[[#This Row],[CATEGORÍA DE EVENTO 1]]="",0,1)+IF(Table12[[#This Row],[CATEGORIA DE EVENTO 2]]="",0,1)+IF(Table12[[#This Row],[CATEGORIA DE EVENTO 3]]="",0,1)</f>
        <v>0</v>
      </c>
      <c r="T15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4" s="24">
        <f>IF(Table12[[#This Row],[numero de eventos]]=1,15000,IF(Table12[[#This Row],[numero de eventos]]=2,20000,IF(Table12[[#This Row],[numero de eventos]]=3,30000,0)))</f>
        <v>0</v>
      </c>
    </row>
    <row r="155" spans="1:21" x14ac:dyDescent="0.3">
      <c r="A155" s="23">
        <v>146</v>
      </c>
      <c r="B155" s="3"/>
      <c r="C155" s="1" t="s">
        <v>36</v>
      </c>
      <c r="D155" s="1" t="s">
        <v>36</v>
      </c>
      <c r="E155" s="1" t="s">
        <v>36</v>
      </c>
      <c r="F15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5" s="20" t="s">
        <v>36</v>
      </c>
      <c r="J155" s="1"/>
      <c r="K15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5" s="20" t="s">
        <v>36</v>
      </c>
      <c r="N155" s="13"/>
      <c r="O15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5" s="1" t="s">
        <v>36</v>
      </c>
      <c r="R155" s="1"/>
      <c r="S155" s="23">
        <f>IF(Table12[[#This Row],[CATEGORÍA DE EVENTO 1]]="",0,1)+IF(Table12[[#This Row],[CATEGORIA DE EVENTO 2]]="",0,1)+IF(Table12[[#This Row],[CATEGORIA DE EVENTO 3]]="",0,1)</f>
        <v>0</v>
      </c>
      <c r="T15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5" s="24">
        <f>IF(Table12[[#This Row],[numero de eventos]]=1,15000,IF(Table12[[#This Row],[numero de eventos]]=2,20000,IF(Table12[[#This Row],[numero de eventos]]=3,30000,0)))</f>
        <v>0</v>
      </c>
    </row>
    <row r="156" spans="1:21" x14ac:dyDescent="0.3">
      <c r="A156" s="23">
        <v>147</v>
      </c>
      <c r="B156" s="3"/>
      <c r="C156" s="1" t="s">
        <v>36</v>
      </c>
      <c r="D156" s="1" t="s">
        <v>36</v>
      </c>
      <c r="E156" s="1" t="s">
        <v>36</v>
      </c>
      <c r="F15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6" s="20" t="s">
        <v>36</v>
      </c>
      <c r="J156" s="1"/>
      <c r="K15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6" s="20" t="s">
        <v>36</v>
      </c>
      <c r="N156" s="13"/>
      <c r="O15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6" s="1" t="s">
        <v>36</v>
      </c>
      <c r="R156" s="1"/>
      <c r="S156" s="23">
        <f>IF(Table12[[#This Row],[CATEGORÍA DE EVENTO 1]]="",0,1)+IF(Table12[[#This Row],[CATEGORIA DE EVENTO 2]]="",0,1)+IF(Table12[[#This Row],[CATEGORIA DE EVENTO 3]]="",0,1)</f>
        <v>0</v>
      </c>
      <c r="T15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6" s="24">
        <f>IF(Table12[[#This Row],[numero de eventos]]=1,15000,IF(Table12[[#This Row],[numero de eventos]]=2,20000,IF(Table12[[#This Row],[numero de eventos]]=3,30000,0)))</f>
        <v>0</v>
      </c>
    </row>
    <row r="157" spans="1:21" x14ac:dyDescent="0.3">
      <c r="A157" s="23">
        <v>148</v>
      </c>
      <c r="B157" s="3"/>
      <c r="C157" s="1" t="s">
        <v>36</v>
      </c>
      <c r="D157" s="1" t="s">
        <v>36</v>
      </c>
      <c r="E157" s="1" t="s">
        <v>36</v>
      </c>
      <c r="F15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7" s="20" t="s">
        <v>36</v>
      </c>
      <c r="J157" s="1"/>
      <c r="K15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7" s="20" t="s">
        <v>36</v>
      </c>
      <c r="N157" s="13"/>
      <c r="O15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7" s="1" t="s">
        <v>36</v>
      </c>
      <c r="R157" s="1"/>
      <c r="S157" s="23">
        <f>IF(Table12[[#This Row],[CATEGORÍA DE EVENTO 1]]="",0,1)+IF(Table12[[#This Row],[CATEGORIA DE EVENTO 2]]="",0,1)+IF(Table12[[#This Row],[CATEGORIA DE EVENTO 3]]="",0,1)</f>
        <v>0</v>
      </c>
      <c r="T15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7" s="24">
        <f>IF(Table12[[#This Row],[numero de eventos]]=1,15000,IF(Table12[[#This Row],[numero de eventos]]=2,20000,IF(Table12[[#This Row],[numero de eventos]]=3,30000,0)))</f>
        <v>0</v>
      </c>
    </row>
    <row r="158" spans="1:21" x14ac:dyDescent="0.3">
      <c r="A158" s="23">
        <v>149</v>
      </c>
      <c r="B158" s="3"/>
      <c r="C158" s="1" t="s">
        <v>36</v>
      </c>
      <c r="D158" s="1" t="s">
        <v>36</v>
      </c>
      <c r="E158" s="1" t="s">
        <v>36</v>
      </c>
      <c r="F15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8" s="20" t="s">
        <v>36</v>
      </c>
      <c r="J158" s="1"/>
      <c r="K15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8" s="20" t="s">
        <v>36</v>
      </c>
      <c r="N158" s="13"/>
      <c r="O15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8" s="1" t="s">
        <v>36</v>
      </c>
      <c r="R158" s="1"/>
      <c r="S158" s="23">
        <f>IF(Table12[[#This Row],[CATEGORÍA DE EVENTO 1]]="",0,1)+IF(Table12[[#This Row],[CATEGORIA DE EVENTO 2]]="",0,1)+IF(Table12[[#This Row],[CATEGORIA DE EVENTO 3]]="",0,1)</f>
        <v>0</v>
      </c>
      <c r="T15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8" s="24">
        <f>IF(Table12[[#This Row],[numero de eventos]]=1,15000,IF(Table12[[#This Row],[numero de eventos]]=2,20000,IF(Table12[[#This Row],[numero de eventos]]=3,30000,0)))</f>
        <v>0</v>
      </c>
    </row>
    <row r="159" spans="1:21" x14ac:dyDescent="0.3">
      <c r="A159" s="23">
        <v>150</v>
      </c>
      <c r="B159" s="3"/>
      <c r="C159" s="1" t="s">
        <v>36</v>
      </c>
      <c r="D159" s="1" t="s">
        <v>36</v>
      </c>
      <c r="E159" s="1" t="s">
        <v>36</v>
      </c>
      <c r="F15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5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5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59" s="20" t="s">
        <v>36</v>
      </c>
      <c r="J159" s="1"/>
      <c r="K15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5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59" s="20" t="s">
        <v>36</v>
      </c>
      <c r="N159" s="13"/>
      <c r="O15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5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59" s="1" t="s">
        <v>36</v>
      </c>
      <c r="R159" s="1"/>
      <c r="S159" s="23">
        <f>IF(Table12[[#This Row],[CATEGORÍA DE EVENTO 1]]="",0,1)+IF(Table12[[#This Row],[CATEGORIA DE EVENTO 2]]="",0,1)+IF(Table12[[#This Row],[CATEGORIA DE EVENTO 3]]="",0,1)</f>
        <v>0</v>
      </c>
      <c r="T15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59" s="24">
        <f>IF(Table12[[#This Row],[numero de eventos]]=1,15000,IF(Table12[[#This Row],[numero de eventos]]=2,20000,IF(Table12[[#This Row],[numero de eventos]]=3,30000,0)))</f>
        <v>0</v>
      </c>
    </row>
    <row r="160" spans="1:21" x14ac:dyDescent="0.3">
      <c r="A160" s="23">
        <v>151</v>
      </c>
      <c r="B160" s="3"/>
      <c r="C160" s="1" t="s">
        <v>36</v>
      </c>
      <c r="D160" s="1" t="s">
        <v>36</v>
      </c>
      <c r="E160" s="1" t="s">
        <v>36</v>
      </c>
      <c r="F16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0" s="20" t="s">
        <v>36</v>
      </c>
      <c r="J160" s="1"/>
      <c r="K16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0" s="20" t="s">
        <v>36</v>
      </c>
      <c r="N160" s="13"/>
      <c r="O16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0" s="1" t="s">
        <v>36</v>
      </c>
      <c r="R160" s="1"/>
      <c r="S160" s="23">
        <f>IF(Table12[[#This Row],[CATEGORÍA DE EVENTO 1]]="",0,1)+IF(Table12[[#This Row],[CATEGORIA DE EVENTO 2]]="",0,1)+IF(Table12[[#This Row],[CATEGORIA DE EVENTO 3]]="",0,1)</f>
        <v>0</v>
      </c>
      <c r="T16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0" s="24">
        <f>IF(Table12[[#This Row],[numero de eventos]]=1,15000,IF(Table12[[#This Row],[numero de eventos]]=2,20000,IF(Table12[[#This Row],[numero de eventos]]=3,30000,0)))</f>
        <v>0</v>
      </c>
    </row>
    <row r="161" spans="1:21" x14ac:dyDescent="0.3">
      <c r="A161" s="23">
        <v>152</v>
      </c>
      <c r="B161" s="3"/>
      <c r="C161" s="1" t="s">
        <v>36</v>
      </c>
      <c r="D161" s="1" t="s">
        <v>36</v>
      </c>
      <c r="E161" s="1" t="s">
        <v>36</v>
      </c>
      <c r="F16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1" s="20" t="s">
        <v>36</v>
      </c>
      <c r="J161" s="1"/>
      <c r="K16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1" s="20" t="s">
        <v>36</v>
      </c>
      <c r="N161" s="13"/>
      <c r="O16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1" s="1" t="s">
        <v>36</v>
      </c>
      <c r="R161" s="1"/>
      <c r="S161" s="23">
        <f>IF(Table12[[#This Row],[CATEGORÍA DE EVENTO 1]]="",0,1)+IF(Table12[[#This Row],[CATEGORIA DE EVENTO 2]]="",0,1)+IF(Table12[[#This Row],[CATEGORIA DE EVENTO 3]]="",0,1)</f>
        <v>0</v>
      </c>
      <c r="T16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1" s="24">
        <f>IF(Table12[[#This Row],[numero de eventos]]=1,15000,IF(Table12[[#This Row],[numero de eventos]]=2,20000,IF(Table12[[#This Row],[numero de eventos]]=3,30000,0)))</f>
        <v>0</v>
      </c>
    </row>
    <row r="162" spans="1:21" x14ac:dyDescent="0.3">
      <c r="A162" s="23">
        <v>153</v>
      </c>
      <c r="B162" s="3"/>
      <c r="C162" s="1" t="s">
        <v>36</v>
      </c>
      <c r="D162" s="1" t="s">
        <v>36</v>
      </c>
      <c r="E162" s="1" t="s">
        <v>36</v>
      </c>
      <c r="F16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2" s="20" t="s">
        <v>36</v>
      </c>
      <c r="J162" s="1"/>
      <c r="K16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2" s="20" t="s">
        <v>36</v>
      </c>
      <c r="N162" s="13"/>
      <c r="O16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2" s="1" t="s">
        <v>36</v>
      </c>
      <c r="R162" s="1"/>
      <c r="S162" s="23">
        <f>IF(Table12[[#This Row],[CATEGORÍA DE EVENTO 1]]="",0,1)+IF(Table12[[#This Row],[CATEGORIA DE EVENTO 2]]="",0,1)+IF(Table12[[#This Row],[CATEGORIA DE EVENTO 3]]="",0,1)</f>
        <v>0</v>
      </c>
      <c r="T16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2" s="24">
        <f>IF(Table12[[#This Row],[numero de eventos]]=1,15000,IF(Table12[[#This Row],[numero de eventos]]=2,20000,IF(Table12[[#This Row],[numero de eventos]]=3,30000,0)))</f>
        <v>0</v>
      </c>
    </row>
    <row r="163" spans="1:21" x14ac:dyDescent="0.3">
      <c r="A163" s="23">
        <v>154</v>
      </c>
      <c r="B163" s="3"/>
      <c r="C163" s="1" t="s">
        <v>36</v>
      </c>
      <c r="D163" s="1" t="s">
        <v>36</v>
      </c>
      <c r="E163" s="1" t="s">
        <v>36</v>
      </c>
      <c r="F16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3" s="20" t="s">
        <v>36</v>
      </c>
      <c r="J163" s="1"/>
      <c r="K16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3" s="20" t="s">
        <v>36</v>
      </c>
      <c r="N163" s="13"/>
      <c r="O16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3" s="1" t="s">
        <v>36</v>
      </c>
      <c r="R163" s="1"/>
      <c r="S163" s="23">
        <f>IF(Table12[[#This Row],[CATEGORÍA DE EVENTO 1]]="",0,1)+IF(Table12[[#This Row],[CATEGORIA DE EVENTO 2]]="",0,1)+IF(Table12[[#This Row],[CATEGORIA DE EVENTO 3]]="",0,1)</f>
        <v>0</v>
      </c>
      <c r="T16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3" s="24">
        <f>IF(Table12[[#This Row],[numero de eventos]]=1,15000,IF(Table12[[#This Row],[numero de eventos]]=2,20000,IF(Table12[[#This Row],[numero de eventos]]=3,30000,0)))</f>
        <v>0</v>
      </c>
    </row>
    <row r="164" spans="1:21" x14ac:dyDescent="0.3">
      <c r="A164" s="23">
        <v>155</v>
      </c>
      <c r="B164" s="3"/>
      <c r="C164" s="1" t="s">
        <v>36</v>
      </c>
      <c r="D164" s="1" t="s">
        <v>36</v>
      </c>
      <c r="E164" s="1" t="s">
        <v>36</v>
      </c>
      <c r="F16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4" s="20" t="s">
        <v>36</v>
      </c>
      <c r="J164" s="1"/>
      <c r="K16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4" s="20" t="s">
        <v>36</v>
      </c>
      <c r="N164" s="13"/>
      <c r="O16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4" s="1" t="s">
        <v>36</v>
      </c>
      <c r="R164" s="1"/>
      <c r="S164" s="23">
        <f>IF(Table12[[#This Row],[CATEGORÍA DE EVENTO 1]]="",0,1)+IF(Table12[[#This Row],[CATEGORIA DE EVENTO 2]]="",0,1)+IF(Table12[[#This Row],[CATEGORIA DE EVENTO 3]]="",0,1)</f>
        <v>0</v>
      </c>
      <c r="T16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4" s="24">
        <f>IF(Table12[[#This Row],[numero de eventos]]=1,15000,IF(Table12[[#This Row],[numero de eventos]]=2,20000,IF(Table12[[#This Row],[numero de eventos]]=3,30000,0)))</f>
        <v>0</v>
      </c>
    </row>
    <row r="165" spans="1:21" x14ac:dyDescent="0.3">
      <c r="A165" s="23">
        <v>156</v>
      </c>
      <c r="B165" s="3"/>
      <c r="C165" s="1" t="s">
        <v>36</v>
      </c>
      <c r="D165" s="1" t="s">
        <v>36</v>
      </c>
      <c r="E165" s="1" t="s">
        <v>36</v>
      </c>
      <c r="F16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5" s="20" t="s">
        <v>36</v>
      </c>
      <c r="J165" s="1"/>
      <c r="K16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5" s="20" t="s">
        <v>36</v>
      </c>
      <c r="N165" s="13"/>
      <c r="O16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5" s="1" t="s">
        <v>36</v>
      </c>
      <c r="R165" s="1"/>
      <c r="S165" s="23">
        <f>IF(Table12[[#This Row],[CATEGORÍA DE EVENTO 1]]="",0,1)+IF(Table12[[#This Row],[CATEGORIA DE EVENTO 2]]="",0,1)+IF(Table12[[#This Row],[CATEGORIA DE EVENTO 3]]="",0,1)</f>
        <v>0</v>
      </c>
      <c r="T16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5" s="24">
        <f>IF(Table12[[#This Row],[numero de eventos]]=1,15000,IF(Table12[[#This Row],[numero de eventos]]=2,20000,IF(Table12[[#This Row],[numero de eventos]]=3,30000,0)))</f>
        <v>0</v>
      </c>
    </row>
    <row r="166" spans="1:21" x14ac:dyDescent="0.3">
      <c r="A166" s="23">
        <v>157</v>
      </c>
      <c r="B166" s="3"/>
      <c r="C166" s="1" t="s">
        <v>36</v>
      </c>
      <c r="D166" s="1" t="s">
        <v>36</v>
      </c>
      <c r="E166" s="1" t="s">
        <v>36</v>
      </c>
      <c r="F16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6" s="20" t="s">
        <v>36</v>
      </c>
      <c r="J166" s="1"/>
      <c r="K16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6" s="20" t="s">
        <v>36</v>
      </c>
      <c r="N166" s="13"/>
      <c r="O16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6" s="1" t="s">
        <v>36</v>
      </c>
      <c r="R166" s="1"/>
      <c r="S166" s="23">
        <f>IF(Table12[[#This Row],[CATEGORÍA DE EVENTO 1]]="",0,1)+IF(Table12[[#This Row],[CATEGORIA DE EVENTO 2]]="",0,1)+IF(Table12[[#This Row],[CATEGORIA DE EVENTO 3]]="",0,1)</f>
        <v>0</v>
      </c>
      <c r="T16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6" s="24">
        <f>IF(Table12[[#This Row],[numero de eventos]]=1,15000,IF(Table12[[#This Row],[numero de eventos]]=2,20000,IF(Table12[[#This Row],[numero de eventos]]=3,30000,0)))</f>
        <v>0</v>
      </c>
    </row>
    <row r="167" spans="1:21" x14ac:dyDescent="0.3">
      <c r="A167" s="23">
        <v>158</v>
      </c>
      <c r="B167" s="3"/>
      <c r="C167" s="1" t="s">
        <v>36</v>
      </c>
      <c r="D167" s="1" t="s">
        <v>36</v>
      </c>
      <c r="E167" s="1" t="s">
        <v>36</v>
      </c>
      <c r="F16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7" s="20" t="s">
        <v>36</v>
      </c>
      <c r="J167" s="1"/>
      <c r="K16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7" s="20" t="s">
        <v>36</v>
      </c>
      <c r="N167" s="13"/>
      <c r="O16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7" s="1" t="s">
        <v>36</v>
      </c>
      <c r="R167" s="1"/>
      <c r="S167" s="23">
        <f>IF(Table12[[#This Row],[CATEGORÍA DE EVENTO 1]]="",0,1)+IF(Table12[[#This Row],[CATEGORIA DE EVENTO 2]]="",0,1)+IF(Table12[[#This Row],[CATEGORIA DE EVENTO 3]]="",0,1)</f>
        <v>0</v>
      </c>
      <c r="T16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7" s="24">
        <f>IF(Table12[[#This Row],[numero de eventos]]=1,15000,IF(Table12[[#This Row],[numero de eventos]]=2,20000,IF(Table12[[#This Row],[numero de eventos]]=3,30000,0)))</f>
        <v>0</v>
      </c>
    </row>
    <row r="168" spans="1:21" x14ac:dyDescent="0.3">
      <c r="A168" s="23">
        <v>159</v>
      </c>
      <c r="B168" s="3"/>
      <c r="C168" s="1" t="s">
        <v>36</v>
      </c>
      <c r="D168" s="1" t="s">
        <v>36</v>
      </c>
      <c r="E168" s="1" t="s">
        <v>36</v>
      </c>
      <c r="F16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8" s="20" t="s">
        <v>36</v>
      </c>
      <c r="J168" s="1"/>
      <c r="K16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8" s="20" t="s">
        <v>36</v>
      </c>
      <c r="N168" s="13"/>
      <c r="O16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8" s="1" t="s">
        <v>36</v>
      </c>
      <c r="R168" s="1"/>
      <c r="S168" s="23">
        <f>IF(Table12[[#This Row],[CATEGORÍA DE EVENTO 1]]="",0,1)+IF(Table12[[#This Row],[CATEGORIA DE EVENTO 2]]="",0,1)+IF(Table12[[#This Row],[CATEGORIA DE EVENTO 3]]="",0,1)</f>
        <v>0</v>
      </c>
      <c r="T16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8" s="24">
        <f>IF(Table12[[#This Row],[numero de eventos]]=1,15000,IF(Table12[[#This Row],[numero de eventos]]=2,20000,IF(Table12[[#This Row],[numero de eventos]]=3,30000,0)))</f>
        <v>0</v>
      </c>
    </row>
    <row r="169" spans="1:21" x14ac:dyDescent="0.3">
      <c r="A169" s="23">
        <v>160</v>
      </c>
      <c r="B169" s="3"/>
      <c r="C169" s="1" t="s">
        <v>36</v>
      </c>
      <c r="D169" s="1" t="s">
        <v>36</v>
      </c>
      <c r="E169" s="1" t="s">
        <v>36</v>
      </c>
      <c r="F16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6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6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69" s="20" t="s">
        <v>36</v>
      </c>
      <c r="J169" s="1"/>
      <c r="K16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6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69" s="20" t="s">
        <v>36</v>
      </c>
      <c r="N169" s="13"/>
      <c r="O16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6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69" s="1" t="s">
        <v>36</v>
      </c>
      <c r="R169" s="1"/>
      <c r="S169" s="23">
        <f>IF(Table12[[#This Row],[CATEGORÍA DE EVENTO 1]]="",0,1)+IF(Table12[[#This Row],[CATEGORIA DE EVENTO 2]]="",0,1)+IF(Table12[[#This Row],[CATEGORIA DE EVENTO 3]]="",0,1)</f>
        <v>0</v>
      </c>
      <c r="T16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69" s="24">
        <f>IF(Table12[[#This Row],[numero de eventos]]=1,15000,IF(Table12[[#This Row],[numero de eventos]]=2,20000,IF(Table12[[#This Row],[numero de eventos]]=3,30000,0)))</f>
        <v>0</v>
      </c>
    </row>
    <row r="170" spans="1:21" x14ac:dyDescent="0.3">
      <c r="A170" s="23">
        <v>161</v>
      </c>
      <c r="B170" s="3"/>
      <c r="C170" s="1" t="s">
        <v>36</v>
      </c>
      <c r="D170" s="1" t="s">
        <v>36</v>
      </c>
      <c r="E170" s="1" t="s">
        <v>36</v>
      </c>
      <c r="F17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0" s="20" t="s">
        <v>36</v>
      </c>
      <c r="J170" s="1"/>
      <c r="K17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0" s="20" t="s">
        <v>36</v>
      </c>
      <c r="N170" s="13"/>
      <c r="O17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0" s="1" t="s">
        <v>36</v>
      </c>
      <c r="R170" s="1"/>
      <c r="S170" s="23">
        <f>IF(Table12[[#This Row],[CATEGORÍA DE EVENTO 1]]="",0,1)+IF(Table12[[#This Row],[CATEGORIA DE EVENTO 2]]="",0,1)+IF(Table12[[#This Row],[CATEGORIA DE EVENTO 3]]="",0,1)</f>
        <v>0</v>
      </c>
      <c r="T17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0" s="24">
        <f>IF(Table12[[#This Row],[numero de eventos]]=1,15000,IF(Table12[[#This Row],[numero de eventos]]=2,20000,IF(Table12[[#This Row],[numero de eventos]]=3,30000,0)))</f>
        <v>0</v>
      </c>
    </row>
    <row r="171" spans="1:21" x14ac:dyDescent="0.3">
      <c r="A171" s="23">
        <v>162</v>
      </c>
      <c r="B171" s="3"/>
      <c r="C171" s="1" t="s">
        <v>36</v>
      </c>
      <c r="D171" s="1" t="s">
        <v>36</v>
      </c>
      <c r="E171" s="1" t="s">
        <v>36</v>
      </c>
      <c r="F17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1" s="20" t="s">
        <v>36</v>
      </c>
      <c r="J171" s="1"/>
      <c r="K17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1" s="20" t="s">
        <v>36</v>
      </c>
      <c r="N171" s="13"/>
      <c r="O17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1" s="1" t="s">
        <v>36</v>
      </c>
      <c r="R171" s="1"/>
      <c r="S171" s="23">
        <f>IF(Table12[[#This Row],[CATEGORÍA DE EVENTO 1]]="",0,1)+IF(Table12[[#This Row],[CATEGORIA DE EVENTO 2]]="",0,1)+IF(Table12[[#This Row],[CATEGORIA DE EVENTO 3]]="",0,1)</f>
        <v>0</v>
      </c>
      <c r="T17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1" s="24">
        <f>IF(Table12[[#This Row],[numero de eventos]]=1,15000,IF(Table12[[#This Row],[numero de eventos]]=2,20000,IF(Table12[[#This Row],[numero de eventos]]=3,30000,0)))</f>
        <v>0</v>
      </c>
    </row>
    <row r="172" spans="1:21" x14ac:dyDescent="0.3">
      <c r="A172" s="23">
        <v>163</v>
      </c>
      <c r="B172" s="3"/>
      <c r="C172" s="1" t="s">
        <v>36</v>
      </c>
      <c r="D172" s="1" t="s">
        <v>36</v>
      </c>
      <c r="E172" s="1" t="s">
        <v>36</v>
      </c>
      <c r="F17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2" s="20" t="s">
        <v>36</v>
      </c>
      <c r="J172" s="1"/>
      <c r="K17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2" s="20" t="s">
        <v>36</v>
      </c>
      <c r="N172" s="13"/>
      <c r="O17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2" s="1" t="s">
        <v>36</v>
      </c>
      <c r="R172" s="1"/>
      <c r="S172" s="23">
        <f>IF(Table12[[#This Row],[CATEGORÍA DE EVENTO 1]]="",0,1)+IF(Table12[[#This Row],[CATEGORIA DE EVENTO 2]]="",0,1)+IF(Table12[[#This Row],[CATEGORIA DE EVENTO 3]]="",0,1)</f>
        <v>0</v>
      </c>
      <c r="T17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2" s="24">
        <f>IF(Table12[[#This Row],[numero de eventos]]=1,15000,IF(Table12[[#This Row],[numero de eventos]]=2,20000,IF(Table12[[#This Row],[numero de eventos]]=3,30000,0)))</f>
        <v>0</v>
      </c>
    </row>
    <row r="173" spans="1:21" x14ac:dyDescent="0.3">
      <c r="A173" s="23">
        <v>164</v>
      </c>
      <c r="B173" s="3"/>
      <c r="C173" s="1" t="s">
        <v>36</v>
      </c>
      <c r="D173" s="1" t="s">
        <v>36</v>
      </c>
      <c r="E173" s="1" t="s">
        <v>36</v>
      </c>
      <c r="F17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3" s="20" t="s">
        <v>36</v>
      </c>
      <c r="J173" s="1"/>
      <c r="K17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3" s="20" t="s">
        <v>36</v>
      </c>
      <c r="N173" s="13"/>
      <c r="O17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3" s="1" t="s">
        <v>36</v>
      </c>
      <c r="R173" s="1"/>
      <c r="S173" s="23">
        <f>IF(Table12[[#This Row],[CATEGORÍA DE EVENTO 1]]="",0,1)+IF(Table12[[#This Row],[CATEGORIA DE EVENTO 2]]="",0,1)+IF(Table12[[#This Row],[CATEGORIA DE EVENTO 3]]="",0,1)</f>
        <v>0</v>
      </c>
      <c r="T17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3" s="24">
        <f>IF(Table12[[#This Row],[numero de eventos]]=1,15000,IF(Table12[[#This Row],[numero de eventos]]=2,20000,IF(Table12[[#This Row],[numero de eventos]]=3,30000,0)))</f>
        <v>0</v>
      </c>
    </row>
    <row r="174" spans="1:21" x14ac:dyDescent="0.3">
      <c r="A174" s="23">
        <v>165</v>
      </c>
      <c r="B174" s="3"/>
      <c r="C174" s="1" t="s">
        <v>36</v>
      </c>
      <c r="D174" s="1" t="s">
        <v>36</v>
      </c>
      <c r="E174" s="1" t="s">
        <v>36</v>
      </c>
      <c r="F17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4" s="20" t="s">
        <v>36</v>
      </c>
      <c r="J174" s="1"/>
      <c r="K17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4" s="20" t="s">
        <v>36</v>
      </c>
      <c r="N174" s="13"/>
      <c r="O17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4" s="1" t="s">
        <v>36</v>
      </c>
      <c r="R174" s="1"/>
      <c r="S174" s="23">
        <f>IF(Table12[[#This Row],[CATEGORÍA DE EVENTO 1]]="",0,1)+IF(Table12[[#This Row],[CATEGORIA DE EVENTO 2]]="",0,1)+IF(Table12[[#This Row],[CATEGORIA DE EVENTO 3]]="",0,1)</f>
        <v>0</v>
      </c>
      <c r="T17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4" s="24">
        <f>IF(Table12[[#This Row],[numero de eventos]]=1,15000,IF(Table12[[#This Row],[numero de eventos]]=2,20000,IF(Table12[[#This Row],[numero de eventos]]=3,30000,0)))</f>
        <v>0</v>
      </c>
    </row>
    <row r="175" spans="1:21" x14ac:dyDescent="0.3">
      <c r="A175" s="23">
        <v>166</v>
      </c>
      <c r="B175" s="3"/>
      <c r="C175" s="1" t="s">
        <v>36</v>
      </c>
      <c r="D175" s="1" t="s">
        <v>36</v>
      </c>
      <c r="E175" s="1" t="s">
        <v>36</v>
      </c>
      <c r="F17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5" s="20" t="s">
        <v>36</v>
      </c>
      <c r="J175" s="1"/>
      <c r="K17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5" s="20" t="s">
        <v>36</v>
      </c>
      <c r="N175" s="13"/>
      <c r="O17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5" s="1" t="s">
        <v>36</v>
      </c>
      <c r="R175" s="1"/>
      <c r="S175" s="23">
        <f>IF(Table12[[#This Row],[CATEGORÍA DE EVENTO 1]]="",0,1)+IF(Table12[[#This Row],[CATEGORIA DE EVENTO 2]]="",0,1)+IF(Table12[[#This Row],[CATEGORIA DE EVENTO 3]]="",0,1)</f>
        <v>0</v>
      </c>
      <c r="T17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5" s="24">
        <f>IF(Table12[[#This Row],[numero de eventos]]=1,15000,IF(Table12[[#This Row],[numero de eventos]]=2,20000,IF(Table12[[#This Row],[numero de eventos]]=3,30000,0)))</f>
        <v>0</v>
      </c>
    </row>
    <row r="176" spans="1:21" x14ac:dyDescent="0.3">
      <c r="A176" s="23">
        <v>167</v>
      </c>
      <c r="B176" s="3"/>
      <c r="C176" s="1" t="s">
        <v>36</v>
      </c>
      <c r="D176" s="1" t="s">
        <v>36</v>
      </c>
      <c r="E176" s="1" t="s">
        <v>36</v>
      </c>
      <c r="F17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6" s="20" t="s">
        <v>36</v>
      </c>
      <c r="J176" s="1"/>
      <c r="K17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6" s="20" t="s">
        <v>36</v>
      </c>
      <c r="N176" s="13"/>
      <c r="O17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6" s="1" t="s">
        <v>36</v>
      </c>
      <c r="R176" s="1"/>
      <c r="S176" s="23">
        <f>IF(Table12[[#This Row],[CATEGORÍA DE EVENTO 1]]="",0,1)+IF(Table12[[#This Row],[CATEGORIA DE EVENTO 2]]="",0,1)+IF(Table12[[#This Row],[CATEGORIA DE EVENTO 3]]="",0,1)</f>
        <v>0</v>
      </c>
      <c r="T17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6" s="24">
        <f>IF(Table12[[#This Row],[numero de eventos]]=1,15000,IF(Table12[[#This Row],[numero de eventos]]=2,20000,IF(Table12[[#This Row],[numero de eventos]]=3,30000,0)))</f>
        <v>0</v>
      </c>
    </row>
    <row r="177" spans="1:21" x14ac:dyDescent="0.3">
      <c r="A177" s="23">
        <v>168</v>
      </c>
      <c r="B177" s="3"/>
      <c r="C177" s="1" t="s">
        <v>36</v>
      </c>
      <c r="D177" s="1" t="s">
        <v>36</v>
      </c>
      <c r="E177" s="1" t="s">
        <v>36</v>
      </c>
      <c r="F17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7" s="20" t="s">
        <v>36</v>
      </c>
      <c r="J177" s="1"/>
      <c r="K17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7" s="20" t="s">
        <v>36</v>
      </c>
      <c r="N177" s="13"/>
      <c r="O17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7" s="1" t="s">
        <v>36</v>
      </c>
      <c r="R177" s="1"/>
      <c r="S177" s="23">
        <f>IF(Table12[[#This Row],[CATEGORÍA DE EVENTO 1]]="",0,1)+IF(Table12[[#This Row],[CATEGORIA DE EVENTO 2]]="",0,1)+IF(Table12[[#This Row],[CATEGORIA DE EVENTO 3]]="",0,1)</f>
        <v>0</v>
      </c>
      <c r="T17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7" s="24">
        <f>IF(Table12[[#This Row],[numero de eventos]]=1,15000,IF(Table12[[#This Row],[numero de eventos]]=2,20000,IF(Table12[[#This Row],[numero de eventos]]=3,30000,0)))</f>
        <v>0</v>
      </c>
    </row>
    <row r="178" spans="1:21" x14ac:dyDescent="0.3">
      <c r="A178" s="23">
        <v>169</v>
      </c>
      <c r="B178" s="3"/>
      <c r="C178" s="1" t="s">
        <v>36</v>
      </c>
      <c r="D178" s="1" t="s">
        <v>36</v>
      </c>
      <c r="E178" s="1" t="s">
        <v>36</v>
      </c>
      <c r="F17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8" s="20" t="s">
        <v>36</v>
      </c>
      <c r="J178" s="1"/>
      <c r="K17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8" s="20" t="s">
        <v>36</v>
      </c>
      <c r="N178" s="13"/>
      <c r="O17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8" s="1" t="s">
        <v>36</v>
      </c>
      <c r="R178" s="1"/>
      <c r="S178" s="23">
        <f>IF(Table12[[#This Row],[CATEGORÍA DE EVENTO 1]]="",0,1)+IF(Table12[[#This Row],[CATEGORIA DE EVENTO 2]]="",0,1)+IF(Table12[[#This Row],[CATEGORIA DE EVENTO 3]]="",0,1)</f>
        <v>0</v>
      </c>
      <c r="T17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8" s="24">
        <f>IF(Table12[[#This Row],[numero de eventos]]=1,15000,IF(Table12[[#This Row],[numero de eventos]]=2,20000,IF(Table12[[#This Row],[numero de eventos]]=3,30000,0)))</f>
        <v>0</v>
      </c>
    </row>
    <row r="179" spans="1:21" x14ac:dyDescent="0.3">
      <c r="A179" s="23">
        <v>170</v>
      </c>
      <c r="B179" s="3"/>
      <c r="C179" s="1" t="s">
        <v>36</v>
      </c>
      <c r="D179" s="1" t="s">
        <v>36</v>
      </c>
      <c r="E179" s="1" t="s">
        <v>36</v>
      </c>
      <c r="F17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7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7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79" s="20" t="s">
        <v>36</v>
      </c>
      <c r="J179" s="1"/>
      <c r="K17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7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79" s="20" t="s">
        <v>36</v>
      </c>
      <c r="N179" s="13"/>
      <c r="O17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7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79" s="1" t="s">
        <v>36</v>
      </c>
      <c r="R179" s="1"/>
      <c r="S179" s="23">
        <f>IF(Table12[[#This Row],[CATEGORÍA DE EVENTO 1]]="",0,1)+IF(Table12[[#This Row],[CATEGORIA DE EVENTO 2]]="",0,1)+IF(Table12[[#This Row],[CATEGORIA DE EVENTO 3]]="",0,1)</f>
        <v>0</v>
      </c>
      <c r="T17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79" s="24">
        <f>IF(Table12[[#This Row],[numero de eventos]]=1,15000,IF(Table12[[#This Row],[numero de eventos]]=2,20000,IF(Table12[[#This Row],[numero de eventos]]=3,30000,0)))</f>
        <v>0</v>
      </c>
    </row>
    <row r="180" spans="1:21" x14ac:dyDescent="0.3">
      <c r="A180" s="23">
        <v>171</v>
      </c>
      <c r="B180" s="3"/>
      <c r="C180" s="1" t="s">
        <v>36</v>
      </c>
      <c r="D180" s="1" t="s">
        <v>36</v>
      </c>
      <c r="E180" s="1" t="s">
        <v>36</v>
      </c>
      <c r="F18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0" s="20" t="s">
        <v>36</v>
      </c>
      <c r="J180" s="1"/>
      <c r="K18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0" s="20" t="s">
        <v>36</v>
      </c>
      <c r="N180" s="13"/>
      <c r="O18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0" s="1" t="s">
        <v>36</v>
      </c>
      <c r="R180" s="1"/>
      <c r="S180" s="23">
        <f>IF(Table12[[#This Row],[CATEGORÍA DE EVENTO 1]]="",0,1)+IF(Table12[[#This Row],[CATEGORIA DE EVENTO 2]]="",0,1)+IF(Table12[[#This Row],[CATEGORIA DE EVENTO 3]]="",0,1)</f>
        <v>0</v>
      </c>
      <c r="T18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0" s="24">
        <f>IF(Table12[[#This Row],[numero de eventos]]=1,15000,IF(Table12[[#This Row],[numero de eventos]]=2,20000,IF(Table12[[#This Row],[numero de eventos]]=3,30000,0)))</f>
        <v>0</v>
      </c>
    </row>
    <row r="181" spans="1:21" x14ac:dyDescent="0.3">
      <c r="A181" s="23">
        <v>172</v>
      </c>
      <c r="B181" s="3"/>
      <c r="C181" s="1" t="s">
        <v>36</v>
      </c>
      <c r="D181" s="1" t="s">
        <v>36</v>
      </c>
      <c r="E181" s="1" t="s">
        <v>36</v>
      </c>
      <c r="F18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1" s="20" t="s">
        <v>36</v>
      </c>
      <c r="J181" s="1"/>
      <c r="K18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1" s="20" t="s">
        <v>36</v>
      </c>
      <c r="N181" s="13"/>
      <c r="O18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1" s="1" t="s">
        <v>36</v>
      </c>
      <c r="R181" s="1"/>
      <c r="S181" s="23">
        <f>IF(Table12[[#This Row],[CATEGORÍA DE EVENTO 1]]="",0,1)+IF(Table12[[#This Row],[CATEGORIA DE EVENTO 2]]="",0,1)+IF(Table12[[#This Row],[CATEGORIA DE EVENTO 3]]="",0,1)</f>
        <v>0</v>
      </c>
      <c r="T18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1" s="24">
        <f>IF(Table12[[#This Row],[numero de eventos]]=1,15000,IF(Table12[[#This Row],[numero de eventos]]=2,20000,IF(Table12[[#This Row],[numero de eventos]]=3,30000,0)))</f>
        <v>0</v>
      </c>
    </row>
    <row r="182" spans="1:21" x14ac:dyDescent="0.3">
      <c r="A182" s="23">
        <v>173</v>
      </c>
      <c r="B182" s="3"/>
      <c r="C182" s="1" t="s">
        <v>36</v>
      </c>
      <c r="D182" s="1" t="s">
        <v>36</v>
      </c>
      <c r="E182" s="1" t="s">
        <v>36</v>
      </c>
      <c r="F18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2" s="20" t="s">
        <v>36</v>
      </c>
      <c r="J182" s="1"/>
      <c r="K18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2" s="20" t="s">
        <v>36</v>
      </c>
      <c r="N182" s="13"/>
      <c r="O18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2" s="1" t="s">
        <v>36</v>
      </c>
      <c r="R182" s="1"/>
      <c r="S182" s="23">
        <f>IF(Table12[[#This Row],[CATEGORÍA DE EVENTO 1]]="",0,1)+IF(Table12[[#This Row],[CATEGORIA DE EVENTO 2]]="",0,1)+IF(Table12[[#This Row],[CATEGORIA DE EVENTO 3]]="",0,1)</f>
        <v>0</v>
      </c>
      <c r="T18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2" s="24">
        <f>IF(Table12[[#This Row],[numero de eventos]]=1,15000,IF(Table12[[#This Row],[numero de eventos]]=2,20000,IF(Table12[[#This Row],[numero de eventos]]=3,30000,0)))</f>
        <v>0</v>
      </c>
    </row>
    <row r="183" spans="1:21" x14ac:dyDescent="0.3">
      <c r="A183" s="23">
        <v>174</v>
      </c>
      <c r="B183" s="3"/>
      <c r="C183" s="1" t="s">
        <v>36</v>
      </c>
      <c r="D183" s="1" t="s">
        <v>36</v>
      </c>
      <c r="E183" s="1" t="s">
        <v>36</v>
      </c>
      <c r="F18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3" s="20" t="s">
        <v>36</v>
      </c>
      <c r="J183" s="1"/>
      <c r="K18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3" s="20" t="s">
        <v>36</v>
      </c>
      <c r="N183" s="13"/>
      <c r="O18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3" s="1" t="s">
        <v>36</v>
      </c>
      <c r="R183" s="1"/>
      <c r="S183" s="23">
        <f>IF(Table12[[#This Row],[CATEGORÍA DE EVENTO 1]]="",0,1)+IF(Table12[[#This Row],[CATEGORIA DE EVENTO 2]]="",0,1)+IF(Table12[[#This Row],[CATEGORIA DE EVENTO 3]]="",0,1)</f>
        <v>0</v>
      </c>
      <c r="T18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3" s="24">
        <f>IF(Table12[[#This Row],[numero de eventos]]=1,15000,IF(Table12[[#This Row],[numero de eventos]]=2,20000,IF(Table12[[#This Row],[numero de eventos]]=3,30000,0)))</f>
        <v>0</v>
      </c>
    </row>
    <row r="184" spans="1:21" x14ac:dyDescent="0.3">
      <c r="A184" s="23">
        <v>175</v>
      </c>
      <c r="B184" s="3"/>
      <c r="C184" s="1" t="s">
        <v>36</v>
      </c>
      <c r="D184" s="1" t="s">
        <v>36</v>
      </c>
      <c r="E184" s="1" t="s">
        <v>36</v>
      </c>
      <c r="F18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4" s="20" t="s">
        <v>36</v>
      </c>
      <c r="J184" s="1"/>
      <c r="K18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4" s="20" t="s">
        <v>36</v>
      </c>
      <c r="N184" s="13"/>
      <c r="O18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4" s="1" t="s">
        <v>36</v>
      </c>
      <c r="R184" s="1"/>
      <c r="S184" s="23">
        <f>IF(Table12[[#This Row],[CATEGORÍA DE EVENTO 1]]="",0,1)+IF(Table12[[#This Row],[CATEGORIA DE EVENTO 2]]="",0,1)+IF(Table12[[#This Row],[CATEGORIA DE EVENTO 3]]="",0,1)</f>
        <v>0</v>
      </c>
      <c r="T18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4" s="24">
        <f>IF(Table12[[#This Row],[numero de eventos]]=1,15000,IF(Table12[[#This Row],[numero de eventos]]=2,20000,IF(Table12[[#This Row],[numero de eventos]]=3,30000,0)))</f>
        <v>0</v>
      </c>
    </row>
    <row r="185" spans="1:21" x14ac:dyDescent="0.3">
      <c r="A185" s="23">
        <v>176</v>
      </c>
      <c r="B185" s="3"/>
      <c r="C185" s="1" t="s">
        <v>36</v>
      </c>
      <c r="D185" s="1" t="s">
        <v>36</v>
      </c>
      <c r="E185" s="1" t="s">
        <v>36</v>
      </c>
      <c r="F18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5" s="20" t="s">
        <v>36</v>
      </c>
      <c r="J185" s="1"/>
      <c r="K18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5" s="20" t="s">
        <v>36</v>
      </c>
      <c r="N185" s="13"/>
      <c r="O18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5" s="1" t="s">
        <v>36</v>
      </c>
      <c r="R185" s="1"/>
      <c r="S185" s="23">
        <f>IF(Table12[[#This Row],[CATEGORÍA DE EVENTO 1]]="",0,1)+IF(Table12[[#This Row],[CATEGORIA DE EVENTO 2]]="",0,1)+IF(Table12[[#This Row],[CATEGORIA DE EVENTO 3]]="",0,1)</f>
        <v>0</v>
      </c>
      <c r="T18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5" s="24">
        <f>IF(Table12[[#This Row],[numero de eventos]]=1,15000,IF(Table12[[#This Row],[numero de eventos]]=2,20000,IF(Table12[[#This Row],[numero de eventos]]=3,30000,0)))</f>
        <v>0</v>
      </c>
    </row>
    <row r="186" spans="1:21" x14ac:dyDescent="0.3">
      <c r="A186" s="23">
        <v>177</v>
      </c>
      <c r="B186" s="3"/>
      <c r="C186" s="1" t="s">
        <v>36</v>
      </c>
      <c r="D186" s="1" t="s">
        <v>36</v>
      </c>
      <c r="E186" s="1" t="s">
        <v>36</v>
      </c>
      <c r="F18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6" s="20" t="s">
        <v>36</v>
      </c>
      <c r="J186" s="1"/>
      <c r="K18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6" s="20" t="s">
        <v>36</v>
      </c>
      <c r="N186" s="13"/>
      <c r="O18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6" s="1" t="s">
        <v>36</v>
      </c>
      <c r="R186" s="1"/>
      <c r="S186" s="23">
        <f>IF(Table12[[#This Row],[CATEGORÍA DE EVENTO 1]]="",0,1)+IF(Table12[[#This Row],[CATEGORIA DE EVENTO 2]]="",0,1)+IF(Table12[[#This Row],[CATEGORIA DE EVENTO 3]]="",0,1)</f>
        <v>0</v>
      </c>
      <c r="T18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6" s="24">
        <f>IF(Table12[[#This Row],[numero de eventos]]=1,15000,IF(Table12[[#This Row],[numero de eventos]]=2,20000,IF(Table12[[#This Row],[numero de eventos]]=3,30000,0)))</f>
        <v>0</v>
      </c>
    </row>
    <row r="187" spans="1:21" x14ac:dyDescent="0.3">
      <c r="A187" s="23">
        <v>178</v>
      </c>
      <c r="B187" s="3"/>
      <c r="C187" s="1" t="s">
        <v>36</v>
      </c>
      <c r="D187" s="1" t="s">
        <v>36</v>
      </c>
      <c r="E187" s="1" t="s">
        <v>36</v>
      </c>
      <c r="F18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7" s="20" t="s">
        <v>36</v>
      </c>
      <c r="J187" s="1"/>
      <c r="K18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7" s="20" t="s">
        <v>36</v>
      </c>
      <c r="N187" s="13"/>
      <c r="O18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7" s="1" t="s">
        <v>36</v>
      </c>
      <c r="R187" s="1"/>
      <c r="S187" s="23">
        <f>IF(Table12[[#This Row],[CATEGORÍA DE EVENTO 1]]="",0,1)+IF(Table12[[#This Row],[CATEGORIA DE EVENTO 2]]="",0,1)+IF(Table12[[#This Row],[CATEGORIA DE EVENTO 3]]="",0,1)</f>
        <v>0</v>
      </c>
      <c r="T18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7" s="24">
        <f>IF(Table12[[#This Row],[numero de eventos]]=1,15000,IF(Table12[[#This Row],[numero de eventos]]=2,20000,IF(Table12[[#This Row],[numero de eventos]]=3,30000,0)))</f>
        <v>0</v>
      </c>
    </row>
    <row r="188" spans="1:21" x14ac:dyDescent="0.3">
      <c r="A188" s="23">
        <v>179</v>
      </c>
      <c r="B188" s="3"/>
      <c r="C188" s="1" t="s">
        <v>36</v>
      </c>
      <c r="D188" s="1" t="s">
        <v>36</v>
      </c>
      <c r="E188" s="1" t="s">
        <v>36</v>
      </c>
      <c r="F18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8" s="20" t="s">
        <v>36</v>
      </c>
      <c r="J188" s="1"/>
      <c r="K18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8" s="20" t="s">
        <v>36</v>
      </c>
      <c r="N188" s="13"/>
      <c r="O18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8" s="1" t="s">
        <v>36</v>
      </c>
      <c r="R188" s="1"/>
      <c r="S188" s="23">
        <f>IF(Table12[[#This Row],[CATEGORÍA DE EVENTO 1]]="",0,1)+IF(Table12[[#This Row],[CATEGORIA DE EVENTO 2]]="",0,1)+IF(Table12[[#This Row],[CATEGORIA DE EVENTO 3]]="",0,1)</f>
        <v>0</v>
      </c>
      <c r="T18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8" s="24">
        <f>IF(Table12[[#This Row],[numero de eventos]]=1,15000,IF(Table12[[#This Row],[numero de eventos]]=2,20000,IF(Table12[[#This Row],[numero de eventos]]=3,30000,0)))</f>
        <v>0</v>
      </c>
    </row>
    <row r="189" spans="1:21" x14ac:dyDescent="0.3">
      <c r="A189" s="23">
        <v>180</v>
      </c>
      <c r="B189" s="3"/>
      <c r="C189" s="1" t="s">
        <v>36</v>
      </c>
      <c r="D189" s="1" t="s">
        <v>36</v>
      </c>
      <c r="E189" s="1" t="s">
        <v>36</v>
      </c>
      <c r="F18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8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8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89" s="20" t="s">
        <v>36</v>
      </c>
      <c r="J189" s="1"/>
      <c r="K18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8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89" s="20" t="s">
        <v>36</v>
      </c>
      <c r="N189" s="13"/>
      <c r="O18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8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89" s="1" t="s">
        <v>36</v>
      </c>
      <c r="R189" s="1"/>
      <c r="S189" s="23">
        <f>IF(Table12[[#This Row],[CATEGORÍA DE EVENTO 1]]="",0,1)+IF(Table12[[#This Row],[CATEGORIA DE EVENTO 2]]="",0,1)+IF(Table12[[#This Row],[CATEGORIA DE EVENTO 3]]="",0,1)</f>
        <v>0</v>
      </c>
      <c r="T18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89" s="24">
        <f>IF(Table12[[#This Row],[numero de eventos]]=1,15000,IF(Table12[[#This Row],[numero de eventos]]=2,20000,IF(Table12[[#This Row],[numero de eventos]]=3,30000,0)))</f>
        <v>0</v>
      </c>
    </row>
    <row r="190" spans="1:21" x14ac:dyDescent="0.3">
      <c r="A190" s="23">
        <v>181</v>
      </c>
      <c r="B190" s="3"/>
      <c r="C190" s="1" t="s">
        <v>36</v>
      </c>
      <c r="D190" s="1" t="s">
        <v>36</v>
      </c>
      <c r="E190" s="1" t="s">
        <v>36</v>
      </c>
      <c r="F19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0" s="20" t="s">
        <v>36</v>
      </c>
      <c r="J190" s="1"/>
      <c r="K19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0" s="20" t="s">
        <v>36</v>
      </c>
      <c r="N190" s="13"/>
      <c r="O19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0" s="1" t="s">
        <v>36</v>
      </c>
      <c r="R190" s="1"/>
      <c r="S190" s="23">
        <f>IF(Table12[[#This Row],[CATEGORÍA DE EVENTO 1]]="",0,1)+IF(Table12[[#This Row],[CATEGORIA DE EVENTO 2]]="",0,1)+IF(Table12[[#This Row],[CATEGORIA DE EVENTO 3]]="",0,1)</f>
        <v>0</v>
      </c>
      <c r="T19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0" s="24">
        <f>IF(Table12[[#This Row],[numero de eventos]]=1,15000,IF(Table12[[#This Row],[numero de eventos]]=2,20000,IF(Table12[[#This Row],[numero de eventos]]=3,30000,0)))</f>
        <v>0</v>
      </c>
    </row>
    <row r="191" spans="1:21" x14ac:dyDescent="0.3">
      <c r="A191" s="23">
        <v>182</v>
      </c>
      <c r="B191" s="3"/>
      <c r="C191" s="1" t="s">
        <v>36</v>
      </c>
      <c r="D191" s="1" t="s">
        <v>36</v>
      </c>
      <c r="E191" s="1" t="s">
        <v>36</v>
      </c>
      <c r="F19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1" s="20" t="s">
        <v>36</v>
      </c>
      <c r="J191" s="1"/>
      <c r="K19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1" s="20" t="s">
        <v>36</v>
      </c>
      <c r="N191" s="13"/>
      <c r="O19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1" s="1" t="s">
        <v>36</v>
      </c>
      <c r="R191" s="1"/>
      <c r="S191" s="23">
        <f>IF(Table12[[#This Row],[CATEGORÍA DE EVENTO 1]]="",0,1)+IF(Table12[[#This Row],[CATEGORIA DE EVENTO 2]]="",0,1)+IF(Table12[[#This Row],[CATEGORIA DE EVENTO 3]]="",0,1)</f>
        <v>0</v>
      </c>
      <c r="T19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1" s="24">
        <f>IF(Table12[[#This Row],[numero de eventos]]=1,15000,IF(Table12[[#This Row],[numero de eventos]]=2,20000,IF(Table12[[#This Row],[numero de eventos]]=3,30000,0)))</f>
        <v>0</v>
      </c>
    </row>
    <row r="192" spans="1:21" x14ac:dyDescent="0.3">
      <c r="A192" s="23">
        <v>183</v>
      </c>
      <c r="B192" s="3"/>
      <c r="C192" s="1" t="s">
        <v>36</v>
      </c>
      <c r="D192" s="1" t="s">
        <v>36</v>
      </c>
      <c r="E192" s="1" t="s">
        <v>36</v>
      </c>
      <c r="F19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2" s="20" t="s">
        <v>36</v>
      </c>
      <c r="J192" s="1"/>
      <c r="K19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2" s="20" t="s">
        <v>36</v>
      </c>
      <c r="N192" s="13"/>
      <c r="O19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2" s="1" t="s">
        <v>36</v>
      </c>
      <c r="R192" s="1"/>
      <c r="S192" s="23">
        <f>IF(Table12[[#This Row],[CATEGORÍA DE EVENTO 1]]="",0,1)+IF(Table12[[#This Row],[CATEGORIA DE EVENTO 2]]="",0,1)+IF(Table12[[#This Row],[CATEGORIA DE EVENTO 3]]="",0,1)</f>
        <v>0</v>
      </c>
      <c r="T19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2" s="24">
        <f>IF(Table12[[#This Row],[numero de eventos]]=1,15000,IF(Table12[[#This Row],[numero de eventos]]=2,20000,IF(Table12[[#This Row],[numero de eventos]]=3,30000,0)))</f>
        <v>0</v>
      </c>
    </row>
    <row r="193" spans="1:21" x14ac:dyDescent="0.3">
      <c r="A193" s="23">
        <v>184</v>
      </c>
      <c r="B193" s="3"/>
      <c r="C193" s="1" t="s">
        <v>36</v>
      </c>
      <c r="D193" s="1" t="s">
        <v>36</v>
      </c>
      <c r="E193" s="1" t="s">
        <v>36</v>
      </c>
      <c r="F19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3" s="20" t="s">
        <v>36</v>
      </c>
      <c r="J193" s="1"/>
      <c r="K193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3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3" s="20" t="s">
        <v>36</v>
      </c>
      <c r="N193" s="13"/>
      <c r="O19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3" s="1" t="s">
        <v>36</v>
      </c>
      <c r="R193" s="1"/>
      <c r="S193" s="23">
        <f>IF(Table12[[#This Row],[CATEGORÍA DE EVENTO 1]]="",0,1)+IF(Table12[[#This Row],[CATEGORIA DE EVENTO 2]]="",0,1)+IF(Table12[[#This Row],[CATEGORIA DE EVENTO 3]]="",0,1)</f>
        <v>0</v>
      </c>
      <c r="T19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3" s="24">
        <f>IF(Table12[[#This Row],[numero de eventos]]=1,15000,IF(Table12[[#This Row],[numero de eventos]]=2,20000,IF(Table12[[#This Row],[numero de eventos]]=3,30000,0)))</f>
        <v>0</v>
      </c>
    </row>
    <row r="194" spans="1:21" x14ac:dyDescent="0.3">
      <c r="A194" s="23">
        <v>185</v>
      </c>
      <c r="B194" s="3"/>
      <c r="C194" s="1" t="s">
        <v>36</v>
      </c>
      <c r="D194" s="1" t="s">
        <v>36</v>
      </c>
      <c r="E194" s="1" t="s">
        <v>36</v>
      </c>
      <c r="F194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4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4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4" s="20" t="s">
        <v>36</v>
      </c>
      <c r="J194" s="1"/>
      <c r="K194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4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4" s="20" t="s">
        <v>36</v>
      </c>
      <c r="N194" s="13"/>
      <c r="O194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4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4" s="1" t="s">
        <v>36</v>
      </c>
      <c r="R194" s="1"/>
      <c r="S194" s="23">
        <f>IF(Table12[[#This Row],[CATEGORÍA DE EVENTO 1]]="",0,1)+IF(Table12[[#This Row],[CATEGORIA DE EVENTO 2]]="",0,1)+IF(Table12[[#This Row],[CATEGORIA DE EVENTO 3]]="",0,1)</f>
        <v>0</v>
      </c>
      <c r="T194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4" s="24">
        <f>IF(Table12[[#This Row],[numero de eventos]]=1,15000,IF(Table12[[#This Row],[numero de eventos]]=2,20000,IF(Table12[[#This Row],[numero de eventos]]=3,30000,0)))</f>
        <v>0</v>
      </c>
    </row>
    <row r="195" spans="1:21" x14ac:dyDescent="0.3">
      <c r="A195" s="23">
        <v>186</v>
      </c>
      <c r="B195" s="3"/>
      <c r="C195" s="1" t="s">
        <v>36</v>
      </c>
      <c r="D195" s="1" t="s">
        <v>36</v>
      </c>
      <c r="E195" s="1" t="s">
        <v>36</v>
      </c>
      <c r="F195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5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5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5" s="20" t="s">
        <v>36</v>
      </c>
      <c r="J195" s="1"/>
      <c r="K195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5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5" s="20" t="s">
        <v>36</v>
      </c>
      <c r="N195" s="13"/>
      <c r="O195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5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5" s="1" t="s">
        <v>36</v>
      </c>
      <c r="R195" s="1"/>
      <c r="S195" s="23">
        <f>IF(Table12[[#This Row],[CATEGORÍA DE EVENTO 1]]="",0,1)+IF(Table12[[#This Row],[CATEGORIA DE EVENTO 2]]="",0,1)+IF(Table12[[#This Row],[CATEGORIA DE EVENTO 3]]="",0,1)</f>
        <v>0</v>
      </c>
      <c r="T195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5" s="24">
        <f>IF(Table12[[#This Row],[numero de eventos]]=1,15000,IF(Table12[[#This Row],[numero de eventos]]=2,20000,IF(Table12[[#This Row],[numero de eventos]]=3,30000,0)))</f>
        <v>0</v>
      </c>
    </row>
    <row r="196" spans="1:21" x14ac:dyDescent="0.3">
      <c r="A196" s="23">
        <v>187</v>
      </c>
      <c r="B196" s="3"/>
      <c r="C196" s="1" t="s">
        <v>36</v>
      </c>
      <c r="D196" s="1" t="s">
        <v>36</v>
      </c>
      <c r="E196" s="1" t="s">
        <v>36</v>
      </c>
      <c r="F196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6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6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6" s="20" t="s">
        <v>36</v>
      </c>
      <c r="J196" s="1"/>
      <c r="K196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6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6" s="20" t="s">
        <v>36</v>
      </c>
      <c r="N196" s="13"/>
      <c r="O196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6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6" s="1" t="s">
        <v>36</v>
      </c>
      <c r="R196" s="1"/>
      <c r="S196" s="23">
        <f>IF(Table12[[#This Row],[CATEGORÍA DE EVENTO 1]]="",0,1)+IF(Table12[[#This Row],[CATEGORIA DE EVENTO 2]]="",0,1)+IF(Table12[[#This Row],[CATEGORIA DE EVENTO 3]]="",0,1)</f>
        <v>0</v>
      </c>
      <c r="T196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6" s="24">
        <f>IF(Table12[[#This Row],[numero de eventos]]=1,15000,IF(Table12[[#This Row],[numero de eventos]]=2,20000,IF(Table12[[#This Row],[numero de eventos]]=3,30000,0)))</f>
        <v>0</v>
      </c>
    </row>
    <row r="197" spans="1:21" x14ac:dyDescent="0.3">
      <c r="A197" s="23">
        <v>188</v>
      </c>
      <c r="B197" s="3"/>
      <c r="C197" s="1" t="s">
        <v>36</v>
      </c>
      <c r="D197" s="1" t="s">
        <v>36</v>
      </c>
      <c r="E197" s="1" t="s">
        <v>36</v>
      </c>
      <c r="F197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7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7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7" s="20" t="s">
        <v>36</v>
      </c>
      <c r="J197" s="1"/>
      <c r="K197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7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7" s="20" t="s">
        <v>36</v>
      </c>
      <c r="N197" s="13"/>
      <c r="O197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7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7" s="1" t="s">
        <v>36</v>
      </c>
      <c r="R197" s="1"/>
      <c r="S197" s="23">
        <f>IF(Table12[[#This Row],[CATEGORÍA DE EVENTO 1]]="",0,1)+IF(Table12[[#This Row],[CATEGORIA DE EVENTO 2]]="",0,1)+IF(Table12[[#This Row],[CATEGORIA DE EVENTO 3]]="",0,1)</f>
        <v>0</v>
      </c>
      <c r="T197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7" s="24">
        <f>IF(Table12[[#This Row],[numero de eventos]]=1,15000,IF(Table12[[#This Row],[numero de eventos]]=2,20000,IF(Table12[[#This Row],[numero de eventos]]=3,30000,0)))</f>
        <v>0</v>
      </c>
    </row>
    <row r="198" spans="1:21" x14ac:dyDescent="0.3">
      <c r="A198" s="23">
        <v>189</v>
      </c>
      <c r="B198" s="3"/>
      <c r="C198" s="1" t="s">
        <v>36</v>
      </c>
      <c r="D198" s="1" t="s">
        <v>36</v>
      </c>
      <c r="E198" s="1" t="s">
        <v>36</v>
      </c>
      <c r="F198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8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8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8" s="20" t="s">
        <v>36</v>
      </c>
      <c r="J198" s="1"/>
      <c r="K198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8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8" s="20" t="s">
        <v>36</v>
      </c>
      <c r="N198" s="13"/>
      <c r="O198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8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8" s="1" t="s">
        <v>36</v>
      </c>
      <c r="R198" s="1"/>
      <c r="S198" s="23">
        <f>IF(Table12[[#This Row],[CATEGORÍA DE EVENTO 1]]="",0,1)+IF(Table12[[#This Row],[CATEGORIA DE EVENTO 2]]="",0,1)+IF(Table12[[#This Row],[CATEGORIA DE EVENTO 3]]="",0,1)</f>
        <v>0</v>
      </c>
      <c r="T198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8" s="24">
        <f>IF(Table12[[#This Row],[numero de eventos]]=1,15000,IF(Table12[[#This Row],[numero de eventos]]=2,20000,IF(Table12[[#This Row],[numero de eventos]]=3,30000,0)))</f>
        <v>0</v>
      </c>
    </row>
    <row r="199" spans="1:21" x14ac:dyDescent="0.3">
      <c r="A199" s="23">
        <v>190</v>
      </c>
      <c r="B199" s="3"/>
      <c r="C199" s="1" t="s">
        <v>36</v>
      </c>
      <c r="D199" s="1" t="s">
        <v>36</v>
      </c>
      <c r="E199" s="1" t="s">
        <v>36</v>
      </c>
      <c r="F199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199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199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199" s="20" t="s">
        <v>36</v>
      </c>
      <c r="J199" s="1"/>
      <c r="K199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199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199" s="20" t="s">
        <v>36</v>
      </c>
      <c r="N199" s="13"/>
      <c r="O199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199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199" s="1" t="s">
        <v>36</v>
      </c>
      <c r="R199" s="1"/>
      <c r="S199" s="23">
        <f>IF(Table12[[#This Row],[CATEGORÍA DE EVENTO 1]]="",0,1)+IF(Table12[[#This Row],[CATEGORIA DE EVENTO 2]]="",0,1)+IF(Table12[[#This Row],[CATEGORIA DE EVENTO 3]]="",0,1)</f>
        <v>0</v>
      </c>
      <c r="T199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199" s="24">
        <f>IF(Table12[[#This Row],[numero de eventos]]=1,15000,IF(Table12[[#This Row],[numero de eventos]]=2,20000,IF(Table12[[#This Row],[numero de eventos]]=3,30000,0)))</f>
        <v>0</v>
      </c>
    </row>
    <row r="200" spans="1:21" x14ac:dyDescent="0.3">
      <c r="A200" s="23">
        <v>191</v>
      </c>
      <c r="B200" s="3"/>
      <c r="C200" s="1" t="s">
        <v>36</v>
      </c>
      <c r="D200" s="1" t="s">
        <v>36</v>
      </c>
      <c r="E200" s="1" t="s">
        <v>36</v>
      </c>
      <c r="F200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00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00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00" s="20" t="s">
        <v>36</v>
      </c>
      <c r="J200" s="1"/>
      <c r="K200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00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00" s="20" t="s">
        <v>36</v>
      </c>
      <c r="N200" s="13"/>
      <c r="O200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00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00" s="1" t="s">
        <v>36</v>
      </c>
      <c r="R200" s="1"/>
      <c r="S200" s="23">
        <f>IF(Table12[[#This Row],[CATEGORÍA DE EVENTO 1]]="",0,1)+IF(Table12[[#This Row],[CATEGORIA DE EVENTO 2]]="",0,1)+IF(Table12[[#This Row],[CATEGORIA DE EVENTO 3]]="",0,1)</f>
        <v>0</v>
      </c>
      <c r="T200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00" s="24">
        <f>IF(Table12[[#This Row],[numero de eventos]]=1,15000,IF(Table12[[#This Row],[numero de eventos]]=2,20000,IF(Table12[[#This Row],[numero de eventos]]=3,30000,0)))</f>
        <v>0</v>
      </c>
    </row>
    <row r="201" spans="1:21" x14ac:dyDescent="0.3">
      <c r="A201" s="23">
        <v>192</v>
      </c>
      <c r="B201" s="3"/>
      <c r="C201" s="1" t="s">
        <v>36</v>
      </c>
      <c r="D201" s="1" t="s">
        <v>36</v>
      </c>
      <c r="E201" s="1" t="s">
        <v>36</v>
      </c>
      <c r="F201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01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01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01" s="20" t="s">
        <v>36</v>
      </c>
      <c r="J201" s="1"/>
      <c r="K201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01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01" s="20" t="s">
        <v>36</v>
      </c>
      <c r="N201" s="13"/>
      <c r="O201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01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01" s="1" t="s">
        <v>36</v>
      </c>
      <c r="R201" s="1"/>
      <c r="S201" s="23">
        <f>IF(Table12[[#This Row],[CATEGORÍA DE EVENTO 1]]="",0,1)+IF(Table12[[#This Row],[CATEGORIA DE EVENTO 2]]="",0,1)+IF(Table12[[#This Row],[CATEGORIA DE EVENTO 3]]="",0,1)</f>
        <v>0</v>
      </c>
      <c r="T201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01" s="24">
        <f>IF(Table12[[#This Row],[numero de eventos]]=1,15000,IF(Table12[[#This Row],[numero de eventos]]=2,20000,IF(Table12[[#This Row],[numero de eventos]]=3,30000,0)))</f>
        <v>0</v>
      </c>
    </row>
    <row r="202" spans="1:21" x14ac:dyDescent="0.3">
      <c r="A202" s="23">
        <v>193</v>
      </c>
      <c r="B202" s="3"/>
      <c r="C202" s="1" t="s">
        <v>36</v>
      </c>
      <c r="D202" s="1" t="s">
        <v>36</v>
      </c>
      <c r="E202" s="1" t="s">
        <v>36</v>
      </c>
      <c r="F202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02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02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02" s="20" t="s">
        <v>36</v>
      </c>
      <c r="J202" s="1"/>
      <c r="K202" s="23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02" s="40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02" s="20" t="s">
        <v>36</v>
      </c>
      <c r="N202" s="13"/>
      <c r="O202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02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02" s="1" t="s">
        <v>36</v>
      </c>
      <c r="R202" s="1"/>
      <c r="S202" s="23">
        <f>IF(Table12[[#This Row],[CATEGORÍA DE EVENTO 1]]="",0,1)+IF(Table12[[#This Row],[CATEGORIA DE EVENTO 2]]="",0,1)+IF(Table12[[#This Row],[CATEGORIA DE EVENTO 3]]="",0,1)</f>
        <v>0</v>
      </c>
      <c r="T202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02" s="24">
        <f>IF(Table12[[#This Row],[numero de eventos]]=1,15000,IF(Table12[[#This Row],[numero de eventos]]=2,20000,IF(Table12[[#This Row],[numero de eventos]]=3,30000,0)))</f>
        <v>0</v>
      </c>
    </row>
    <row r="203" spans="1:21" ht="15.75" thickBot="1" x14ac:dyDescent="0.35">
      <c r="A203" s="23">
        <v>194</v>
      </c>
      <c r="B203" s="3"/>
      <c r="C203" s="1" t="s">
        <v>36</v>
      </c>
      <c r="D203" s="1" t="s">
        <v>36</v>
      </c>
      <c r="E203" s="1" t="s">
        <v>36</v>
      </c>
      <c r="F203" s="23" t="str">
        <f>IF(AND(Table12[[#This Row],[AÑO NACIMIENTO]]&gt;=2012,Table12[[#This Row],[AÑO NACIMIENTO]]&lt;=2013),"PRE CADETE",IF(AND(Table12[[#This Row],[AÑO NACIMIENTO]]&gt;=2014,Table12[[#This Row],[AÑO NACIMIENTO]]&lt;=2015),"INFANTIL A",IF(AND(Table12[[#This Row],[AÑO NACIMIENTO]]&gt;=2016,Table12[[#This Row],[AÑO NACIMIENTO]]&lt;=2017),"INFANTIL B",IF(AND(Table12[[#This Row],[AÑO NACIMIENTO]]&gt;=2018,Table12[[#This Row],[AÑO NACIMIENTO]]&lt;=2022),"PEWEE",""))))</f>
        <v/>
      </c>
      <c r="G203" s="23" t="str">
        <f>IF(OR(Table12[[#This Row],[EVENTO 1]]="Combate",Table12[[#This Row],[EVENTO 1]]="TK3"),IF(AND(Table12[[#This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H203" s="23" t="str">
        <f>IF(OR(Table12[[#This Row],[EVENTO 1]]="Combate",Table12[[#This Row],[EVENTO 1]]="TK3"), IF(AND(Table12[[#This Row],[SEXO]]="F",Table12[[#This Row],[DIVISION 2]]="CADETE"),"CADETEFEM",IF(AND(Table12[[#This Row],[SEXO]]="F",Table12[[#This Row],[DIVISION 2]]="JUNIOR"),"JUNIORFEM",IF(AND(Table12[[#This Row],[SEXO]]="F",Table12[[#This Row],[DIVISION 2]]="SENIOR"),"SENIORFEM",IF(AND(Table12[[#This Row],[SEXO]]="F",Table12[[#This Row],[DIVISION 2]]="EJECUTIVO"),"EJECFEM",IF(AND(Table12[[#This Row],[SEXO]]="M",Table12[[#This Row],[DIVISION 2]]="CADETE"),"CADETEMASC",IF(AND(Table12[[#This Row],[SEXO]]="M",Table12[[#This Row],[DIVISION 2]]="JUNIOR"),"JUNIORMASC",IF(AND(Table12[[#This Row],[SEXO]]="M",Table12[[#This Row],[DIVISION 2]]="SENIOR"),"SENIORMASC",IF(AND(Table12[[#This Row],[SEXO]]="M",Table12[[#This Row],[DIVISION 2]]="EJECUTIVO"),"EJECMASC",IF(Table12[[#This Row],[DIVISION 2]]="PM_INFANTIL","PM_INFANTIL","PEWEE"))))))))),Table12[[#This Row],[DIVISION 2]])</f>
        <v/>
      </c>
      <c r="I203" s="21" t="s">
        <v>36</v>
      </c>
      <c r="J203" s="22"/>
      <c r="K203" s="41" t="str">
        <f>IF(OR(Table12[[#This Row],[EVENTO2]]="Combate",Table12[[#This Row],[EVENTO2]]="TK3"),IF(AND(Table12[[#This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L203" s="42" t="str">
        <f>IF(OR(Table12[[#This Row],[EVENTO2]]="Combate",Table12[[#This Row],[EVENTO2]]="TK3"), IF(AND(Table12[[#This Row],[SEXO]]="F",Table12[[#This Row],[DIVISIONEV2]]="CADETE"),"CADETEFEM",IF(AND(Table12[[#This Row],[SEXO]]="F",Table12[[#This Row],[DIVISIONEV2]]="JUNIOR"),"JUNIORFEM",IF(AND(Table12[[#This Row],[SEXO]]="F",Table12[[#This Row],[DIVISIONEV2]]="SENIOR"),"SENIORFEM",IF(AND(Table12[[#This Row],[SEXO]]="F",Table12[[#This Row],[DIVISIONEV2]]="EJECUTIVO"),"EJECFEM",IF(AND(Table12[[#This Row],[SEXO]]="M",Table12[[#This Row],[DIVISIONEV2]]="CADETE"),"CADETEMASC",IF(AND(Table12[[#This Row],[SEXO]]="M",Table12[[#This Row],[DIVISIONEV2]]="JUNIOR"),"JUNIORMASC",IF(AND(Table12[[#This Row],[SEXO]]="M",Table12[[#This Row],[DIVISIONEV2]]="SENIOR"),"SENIORMASC",IF(AND(Table12[[#This Row],[SEXO]]="M",Table12[[#This Row],[DIVISIONEV2]]="EJECUTIVO"),"EJECMASC",IF(Table12[[#This Row],[DIVISIONEV2]]="PM_INFANTIL","PM_INFANTIL","PEWEE"))))))))),Table12[[#This Row],[DIVISIONEV2]])</f>
        <v/>
      </c>
      <c r="M203" s="20" t="s">
        <v>36</v>
      </c>
      <c r="N203" s="13"/>
      <c r="O203" s="23" t="str">
        <f>IF(OR(Table12[[#This Row],[EVENTO 3]]="Combate",Table12[[#This Row],[EVENTO 3]]="TK3"),IF(AND(Table12[[#This Row],[AÑO NACIMIENTO]]&gt;=1961,Table12[[#This Row],[AÑO NACIMIENTO]]&lt;=1988),"EJECUTIVO",IF(AND(Table12[[#This Row],[AÑO NACIMIENTO]]&gt;=1989,Table12[[#This Row],[AÑO NACIMIENTO]]&lt;=2005),"SENIOR",IF(AND(Table12[[#This Row],[AÑO NACIMIENTO]]&gt;=2006,Table12[[#This Row],[AÑO NACIMIENTO]]&lt;=2008),"JUNIOR",IF(AND(Table12[[#This Row],[AÑO NACIMIENTO]]&gt;=2009,Table12[[#This Row],[AÑO NACIMIENTO]]&lt;=2011),"CADETE",IF(AND(Table12[[#This Row],[AÑO NACIMIENTO]]&gt;=2012,Table12[[#This Row],[AÑO NACIMIENTO]]&lt;=2017),"PM_INFANTIL",IF(AND(Table12[[#This Row],[AÑO NACIMIENTO]]&gt;=2018,Table12[[#This Row],[AÑO NACIMIENTO]]&lt;=2022),"PEWEE","")))))),IF(AND(Table12[[#This Row],[AÑO NACIMIENTO]]&gt;=1930,Table12[[#This Row],[AÑO NACIMIENTO]]&lt;=1992),"PM_SENIORU40",IF(AND(Table12[[#This Row],[AÑO NACIMIENTO]]&gt;=1993,Table12[[#This Row],[AÑO NACIMIENTO]]&lt;=2005),"PM_SENIORU30",IF(AND(Table12[[#This Row],[AÑO NACIMIENTO]]&gt;=2006,Table12[[#This Row],[AÑO NACIMIENTO]]&lt;=2008),"PM_JUNIOR",IF(AND(Table12[[#This Row],[AÑO NACIMIENTO]]&gt;=2009,Table12[[#This Row],[AÑO NACIMIENTO]]&lt;=2011),"PM_CADETE",IF(AND(Table12[[#This Row],[AÑO NACIMIENTO]]&gt;=2012,Table12[[#This Row],[AÑO NACIMIENTO]]&lt;=2017),"PM_INFANTIL",IF(AND(Table12[[#This Row],[AÑO NACIMIENTO]]&gt;=2018,Table12[[#This Row],[AÑO NACIMIENTO]]&lt;=2022),"PEWEE","")))))))</f>
        <v/>
      </c>
      <c r="P203" s="23" t="str">
        <f>IF(OR(Table12[[#This Row],[EVENTO 3]]="Combate",Table12[[#This Row],[EVENTO 3]]="TK3"), IF(AND(Table12[[#This Row],[SEXO]]="F",Table12[[#This Row],[DIVISIONEV3]]="CADETE"),"CADETEFEM",IF(AND(Table12[[#This Row],[SEXO]]="F",Table12[[#This Row],[DIVISIONEV3]]="JUNIOR"),"JUNIORFEM",IF(AND(Table12[[#This Row],[SEXO]]="F",Table12[[#This Row],[DIVISIONEV3]]="SENIOR"),"SENIORFEM",IF(AND(Table12[[#This Row],[SEXO]]="F",Table12[[#This Row],[DIVISIONEV3]]="EJECUTIVO"),"EJECFEM",IF(AND(Table12[[#This Row],[SEXO]]="M",Table12[[#This Row],[DIVISIONEV3]]="CADETE"),"CADETEMASC",IF(AND(Table12[[#This Row],[SEXO]]="M",Table12[[#This Row],[DIVISIONEV3]]="JUNIOR"),"JUNIORMASC",IF(AND(Table12[[#This Row],[SEXO]]="M",Table12[[#This Row],[DIVISIONEV3]]="SENIOR"),"SENIORMASC",IF(AND(Table12[[#This Row],[SEXO]]="M",Table12[[#This Row],[DIVISIONEV3]]="EJECUTIVO"),"EJECMASC",IF(Table12[[#This Row],[DIVISIONEV3]]="PM_INFANTIL","PM_INFANTIL","PEWEE"))))))))),Table12[[#This Row],[DIVISIONEV3]])</f>
        <v/>
      </c>
      <c r="Q203" s="1" t="s">
        <v>36</v>
      </c>
      <c r="R203" s="1"/>
      <c r="S203" s="23">
        <f>IF(Table12[[#This Row],[CATEGORÍA DE EVENTO 1]]="",0,1)+IF(Table12[[#This Row],[CATEGORIA DE EVENTO 2]]="",0,1)+IF(Table12[[#This Row],[CATEGORIA DE EVENTO 3]]="",0,1)</f>
        <v>0</v>
      </c>
      <c r="T203" s="23" t="str">
        <f>IF(Table12[[#This Row],[DIVISION]]="UNDER 40","UNDER4023",IF(Table12[[#This Row],[DIVISION]]="UNDER 30","UNDER323",IF(Table12[[#This Row],[DIVISION]]="TBINFANTIL","INFANTIL23",IF(Table12[[#This Row],[DIVISION]]="TBJUNIOR","JUNIOR23",IF(Table12[[#This Row],[DIVISION]]="TBCADETE","CADETE23"," ")))))</f>
        <v xml:space="preserve"> </v>
      </c>
      <c r="U203" s="24">
        <f>IF(Table12[[#This Row],[numero de eventos]]=1,15000,IF(Table12[[#This Row],[numero de eventos]]=2,20000,IF(Table12[[#This Row],[numero de eventos]]=3,30000,0)))</f>
        <v>0</v>
      </c>
    </row>
    <row r="204" spans="1:21" ht="15.75" thickTop="1" x14ac:dyDescent="0.3">
      <c r="U204" s="32">
        <f>SUBTOTAL(109,Table12[COSTOS])</f>
        <v>0</v>
      </c>
    </row>
  </sheetData>
  <sheetProtection algorithmName="SHA-512" hashValue="u7tVYflV0iS4AvG5W16Cz40G3HP/jguugNunofgDbiMWdDdWc7AgWHn2G3jtGozf597jmONbycovGD7pm8q2vQ==" saltValue="mzgHdb+3upnpF1evyReVtA==" spinCount="100000" sheet="1" selectLockedCells="1"/>
  <mergeCells count="8">
    <mergeCell ref="Q8:R8"/>
    <mergeCell ref="A2:R2"/>
    <mergeCell ref="A3:R3"/>
    <mergeCell ref="A4:R4"/>
    <mergeCell ref="A6:B6"/>
    <mergeCell ref="I8:J8"/>
    <mergeCell ref="M8:N8"/>
    <mergeCell ref="C6:G6"/>
  </mergeCells>
  <conditionalFormatting sqref="M10:M203">
    <cfRule type="expression" dxfId="176" priority="1">
      <formula>"IF(G9&lt;&gt;""(Seleccione…)"";EXACT(G9;H9))"</formula>
    </cfRule>
  </conditionalFormatting>
  <dataValidations count="1">
    <dataValidation type="list" allowBlank="1" showInputMessage="1" showErrorMessage="1" sqref="J10:J203 N10:N203 R10:R203" xr:uid="{5511504E-5124-4F25-B995-6FD62E379422}">
      <formula1>INDIRECT(H10)</formula1>
    </dataValidation>
  </dataValidations>
  <pageMargins left="0.7" right="0.7" top="0.75" bottom="0.75" header="0.3" footer="0.3"/>
  <pageSetup paperSize="9" orientation="portrait" r:id="rId1"/>
  <ignoredErrors>
    <ignoredError sqref="T11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3916B7-1A3A-4F06-B766-61698D499B43}">
          <x14:formula1>
            <xm:f>BBDD!$L$2:$L$8</xm:f>
          </x14:formula1>
          <xm:sqref>C10:C203</xm:sqref>
        </x14:dataValidation>
        <x14:dataValidation type="list" allowBlank="1" showInputMessage="1" showErrorMessage="1" xr:uid="{F02D8ACE-955F-487E-B769-832C4D0D0757}">
          <x14:formula1>
            <xm:f>BBDD!$A$2:$A$5</xm:f>
          </x14:formula1>
          <xm:sqref>D10:D203</xm:sqref>
        </x14:dataValidation>
        <x14:dataValidation type="list" allowBlank="1" showInputMessage="1" showErrorMessage="1" xr:uid="{451954F2-579F-4DEB-8CF2-24B0B63934DA}">
          <x14:formula1>
            <xm:f>BBDD!$N$2:$N$32</xm:f>
          </x14:formula1>
          <xm:sqref>Q10:Q203 M10:M203 I10:I203</xm:sqref>
        </x14:dataValidation>
        <x14:dataValidation type="list" allowBlank="1" showInputMessage="1" showErrorMessage="1" xr:uid="{508258C4-E746-482A-9638-51ED94D53B93}">
          <x14:formula1>
            <xm:f>BBDD!$A$11:$A$22</xm:f>
          </x14:formula1>
          <xm:sqref>E10:E203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C45"/>
  <sheetViews>
    <sheetView showGridLines="0" topLeftCell="I1" zoomScale="90" zoomScaleNormal="90" workbookViewId="0">
      <selection activeCell="P5" sqref="P5:P7"/>
    </sheetView>
  </sheetViews>
  <sheetFormatPr defaultColWidth="2.5" defaultRowHeight="16.5" x14ac:dyDescent="0.3"/>
  <cols>
    <col min="1" max="1" width="13.25" style="5" bestFit="1" customWidth="1"/>
    <col min="2" max="2" width="2.5" style="5"/>
    <col min="3" max="3" width="15.375" style="5" bestFit="1" customWidth="1"/>
    <col min="4" max="4" width="2.5" style="5"/>
    <col min="5" max="5" width="10.375" style="5" bestFit="1" customWidth="1"/>
    <col min="6" max="6" width="9.875" style="5" bestFit="1" customWidth="1"/>
    <col min="7" max="8" width="10" style="5" bestFit="1" customWidth="1"/>
    <col min="9" max="9" width="13.75" style="5" bestFit="1" customWidth="1"/>
    <col min="10" max="10" width="17.25" style="5" bestFit="1" customWidth="1"/>
    <col min="11" max="11" width="2.5" style="5"/>
    <col min="12" max="12" width="13.25" style="5" bestFit="1" customWidth="1"/>
    <col min="13" max="13" width="2.5" style="5"/>
    <col min="14" max="14" width="29.75" style="5" bestFit="1" customWidth="1"/>
    <col min="15" max="15" width="2.5" style="5"/>
    <col min="16" max="20" width="33.625" style="5" bestFit="1" customWidth="1"/>
    <col min="21" max="21" width="2.5" style="5"/>
    <col min="22" max="29" width="30.875" style="5" bestFit="1" customWidth="1"/>
    <col min="30" max="16384" width="2.5" style="5"/>
  </cols>
  <sheetData>
    <row r="1" spans="1:29" s="7" customFormat="1" x14ac:dyDescent="0.3">
      <c r="A1" s="2" t="s">
        <v>25</v>
      </c>
      <c r="B1" s="2"/>
      <c r="C1" s="2" t="s">
        <v>24</v>
      </c>
      <c r="D1" s="2"/>
      <c r="E1" s="11" t="s">
        <v>9</v>
      </c>
      <c r="F1" s="11" t="s">
        <v>10</v>
      </c>
      <c r="G1" s="11" t="s">
        <v>22</v>
      </c>
      <c r="H1" s="11" t="s">
        <v>23</v>
      </c>
      <c r="I1" s="11" t="s">
        <v>125</v>
      </c>
      <c r="J1" s="11" t="s">
        <v>126</v>
      </c>
      <c r="K1" s="11"/>
      <c r="L1" s="12" t="s">
        <v>0</v>
      </c>
      <c r="M1" s="12"/>
      <c r="N1" s="12" t="s">
        <v>38</v>
      </c>
      <c r="O1" s="12"/>
      <c r="P1" s="12" t="s">
        <v>128</v>
      </c>
      <c r="Q1" s="12" t="s">
        <v>129</v>
      </c>
      <c r="R1" s="12" t="s">
        <v>130</v>
      </c>
      <c r="S1" s="11" t="s">
        <v>131</v>
      </c>
      <c r="T1" s="11" t="s">
        <v>132</v>
      </c>
      <c r="V1" s="12" t="s">
        <v>69</v>
      </c>
      <c r="W1" s="12" t="s">
        <v>70</v>
      </c>
      <c r="X1" s="12" t="s">
        <v>71</v>
      </c>
      <c r="Y1" s="12" t="s">
        <v>72</v>
      </c>
      <c r="Z1" s="12" t="s">
        <v>133</v>
      </c>
      <c r="AA1" s="12" t="s">
        <v>73</v>
      </c>
      <c r="AB1" s="12" t="s">
        <v>74</v>
      </c>
      <c r="AC1" s="12" t="s">
        <v>75</v>
      </c>
    </row>
    <row r="2" spans="1:29" x14ac:dyDescent="0.3">
      <c r="A2" s="6" t="s">
        <v>36</v>
      </c>
      <c r="B2" s="4"/>
      <c r="C2" s="4">
        <v>2012</v>
      </c>
      <c r="D2" s="4"/>
      <c r="E2" s="4">
        <v>2011</v>
      </c>
      <c r="F2" s="4">
        <v>2008</v>
      </c>
      <c r="G2" s="4">
        <v>2005</v>
      </c>
      <c r="H2" s="4">
        <v>1992</v>
      </c>
      <c r="I2" s="8">
        <v>2005</v>
      </c>
      <c r="J2" s="8">
        <v>1988</v>
      </c>
      <c r="K2" s="4"/>
      <c r="L2" s="6" t="s">
        <v>36</v>
      </c>
      <c r="M2" s="6"/>
      <c r="N2" s="6" t="s">
        <v>36</v>
      </c>
      <c r="O2" s="6"/>
      <c r="P2" s="9" t="s">
        <v>167</v>
      </c>
      <c r="Q2" s="9" t="s">
        <v>13</v>
      </c>
      <c r="R2" s="9" t="s">
        <v>13</v>
      </c>
      <c r="S2" s="9" t="s">
        <v>13</v>
      </c>
      <c r="T2" s="9" t="s">
        <v>13</v>
      </c>
      <c r="V2" s="9" t="s">
        <v>76</v>
      </c>
      <c r="W2" s="9" t="s">
        <v>77</v>
      </c>
      <c r="X2" s="9" t="s">
        <v>78</v>
      </c>
      <c r="Y2" s="9" t="s">
        <v>79</v>
      </c>
      <c r="Z2" s="9" t="s">
        <v>80</v>
      </c>
      <c r="AA2" s="9" t="s">
        <v>81</v>
      </c>
      <c r="AB2" s="9" t="s">
        <v>80</v>
      </c>
      <c r="AC2" s="9" t="s">
        <v>81</v>
      </c>
    </row>
    <row r="3" spans="1:29" ht="33" x14ac:dyDescent="0.3">
      <c r="A3" s="4" t="s">
        <v>26</v>
      </c>
      <c r="B3" s="4"/>
      <c r="C3" s="4">
        <v>2013</v>
      </c>
      <c r="D3" s="4"/>
      <c r="E3" s="4">
        <v>2010</v>
      </c>
      <c r="F3" s="4">
        <v>2007</v>
      </c>
      <c r="G3" s="4">
        <v>2004</v>
      </c>
      <c r="H3" s="4">
        <v>1991</v>
      </c>
      <c r="I3" s="8">
        <v>2004</v>
      </c>
      <c r="J3" s="8">
        <v>1987</v>
      </c>
      <c r="K3" s="4"/>
      <c r="L3" s="6" t="s">
        <v>1</v>
      </c>
      <c r="M3" s="6"/>
      <c r="N3" s="6" t="s">
        <v>39</v>
      </c>
      <c r="O3" s="6"/>
      <c r="P3" s="9" t="s">
        <v>168</v>
      </c>
      <c r="Q3" s="9" t="s">
        <v>14</v>
      </c>
      <c r="R3" s="9" t="s">
        <v>14</v>
      </c>
      <c r="S3" s="9" t="s">
        <v>14</v>
      </c>
      <c r="T3" s="9" t="s">
        <v>14</v>
      </c>
      <c r="V3" s="9" t="s">
        <v>82</v>
      </c>
      <c r="W3" s="9" t="s">
        <v>83</v>
      </c>
      <c r="X3" s="9" t="s">
        <v>84</v>
      </c>
      <c r="Y3" s="9" t="s">
        <v>85</v>
      </c>
      <c r="Z3" s="9" t="s">
        <v>86</v>
      </c>
      <c r="AA3" s="9" t="s">
        <v>87</v>
      </c>
      <c r="AB3" s="9" t="s">
        <v>86</v>
      </c>
      <c r="AC3" s="9" t="s">
        <v>87</v>
      </c>
    </row>
    <row r="4" spans="1:29" ht="33" x14ac:dyDescent="0.3">
      <c r="A4" s="4" t="s">
        <v>12</v>
      </c>
      <c r="B4" s="4"/>
      <c r="C4" s="4">
        <v>2014</v>
      </c>
      <c r="D4" s="4"/>
      <c r="E4" s="4">
        <v>2009</v>
      </c>
      <c r="F4" s="4">
        <v>2006</v>
      </c>
      <c r="G4" s="4">
        <v>2003</v>
      </c>
      <c r="H4" s="4">
        <v>1990</v>
      </c>
      <c r="I4" s="8">
        <v>2003</v>
      </c>
      <c r="J4" s="8">
        <v>1986</v>
      </c>
      <c r="K4" s="4"/>
      <c r="L4" s="6" t="s">
        <v>2</v>
      </c>
      <c r="M4" s="6"/>
      <c r="N4" s="6" t="s">
        <v>68</v>
      </c>
      <c r="O4" s="6"/>
      <c r="P4" s="9"/>
      <c r="Q4" s="9" t="s">
        <v>15</v>
      </c>
      <c r="R4" s="9" t="s">
        <v>15</v>
      </c>
      <c r="S4" s="9" t="s">
        <v>15</v>
      </c>
      <c r="T4" s="9" t="s">
        <v>15</v>
      </c>
      <c r="V4" s="9" t="s">
        <v>88</v>
      </c>
      <c r="W4" s="9" t="s">
        <v>82</v>
      </c>
      <c r="X4" s="9" t="s">
        <v>89</v>
      </c>
      <c r="Y4" s="9" t="s">
        <v>90</v>
      </c>
      <c r="Z4" s="9" t="s">
        <v>91</v>
      </c>
      <c r="AA4" s="9" t="s">
        <v>92</v>
      </c>
      <c r="AB4" s="9" t="s">
        <v>91</v>
      </c>
      <c r="AC4" s="9" t="s">
        <v>92</v>
      </c>
    </row>
    <row r="5" spans="1:29" ht="33" x14ac:dyDescent="0.3">
      <c r="A5" s="4" t="s">
        <v>28</v>
      </c>
      <c r="C5" s="4">
        <v>2015</v>
      </c>
      <c r="D5" s="4"/>
      <c r="E5" s="4"/>
      <c r="F5" s="4"/>
      <c r="G5" s="4">
        <v>2002</v>
      </c>
      <c r="H5" s="4">
        <v>1989</v>
      </c>
      <c r="I5" s="8">
        <v>2002</v>
      </c>
      <c r="J5" s="8">
        <v>1985</v>
      </c>
      <c r="K5" s="4"/>
      <c r="L5" s="6" t="s">
        <v>3</v>
      </c>
      <c r="M5" s="6"/>
      <c r="N5" s="6" t="s">
        <v>40</v>
      </c>
      <c r="O5" s="6"/>
      <c r="P5" s="5" t="s">
        <v>170</v>
      </c>
      <c r="Q5" s="9" t="s">
        <v>16</v>
      </c>
      <c r="R5" s="9" t="s">
        <v>16</v>
      </c>
      <c r="S5" s="9" t="s">
        <v>16</v>
      </c>
      <c r="T5" s="9" t="s">
        <v>16</v>
      </c>
      <c r="V5" s="9" t="s">
        <v>93</v>
      </c>
      <c r="W5" s="9" t="s">
        <v>88</v>
      </c>
      <c r="X5" s="9" t="s">
        <v>94</v>
      </c>
      <c r="Y5" s="9" t="s">
        <v>87</v>
      </c>
      <c r="Z5" s="9" t="s">
        <v>95</v>
      </c>
      <c r="AA5" s="9" t="s">
        <v>96</v>
      </c>
      <c r="AB5" s="9" t="s">
        <v>95</v>
      </c>
      <c r="AC5" s="9" t="s">
        <v>96</v>
      </c>
    </row>
    <row r="6" spans="1:29" ht="33" x14ac:dyDescent="0.3">
      <c r="C6" s="4">
        <v>2016</v>
      </c>
      <c r="D6" s="4"/>
      <c r="E6" s="4"/>
      <c r="F6" s="4"/>
      <c r="G6" s="4">
        <v>2001</v>
      </c>
      <c r="H6" s="4">
        <v>1988</v>
      </c>
      <c r="I6" s="8">
        <v>2001</v>
      </c>
      <c r="J6" s="8">
        <v>1984</v>
      </c>
      <c r="K6" s="4"/>
      <c r="L6" s="6" t="s">
        <v>4</v>
      </c>
      <c r="M6" s="6"/>
      <c r="N6" s="6" t="s">
        <v>41</v>
      </c>
      <c r="O6" s="6"/>
      <c r="P6" s="9" t="s">
        <v>167</v>
      </c>
      <c r="Q6" s="9" t="s">
        <v>17</v>
      </c>
      <c r="R6" s="9" t="s">
        <v>17</v>
      </c>
      <c r="S6" s="9" t="s">
        <v>17</v>
      </c>
      <c r="T6" s="9" t="s">
        <v>17</v>
      </c>
      <c r="V6" s="9" t="s">
        <v>97</v>
      </c>
      <c r="W6" s="9" t="s">
        <v>98</v>
      </c>
      <c r="X6" s="9" t="s">
        <v>99</v>
      </c>
      <c r="Y6" s="9" t="s">
        <v>100</v>
      </c>
      <c r="Z6" s="9" t="s">
        <v>101</v>
      </c>
      <c r="AA6" s="9" t="s">
        <v>102</v>
      </c>
      <c r="AB6" s="9" t="s">
        <v>101</v>
      </c>
      <c r="AC6" s="9" t="s">
        <v>102</v>
      </c>
    </row>
    <row r="7" spans="1:29" ht="33" x14ac:dyDescent="0.3">
      <c r="C7" s="4">
        <v>2017</v>
      </c>
      <c r="D7" s="4"/>
      <c r="E7" s="4"/>
      <c r="F7" s="4"/>
      <c r="G7" s="4">
        <v>2000</v>
      </c>
      <c r="H7" s="4">
        <v>1987</v>
      </c>
      <c r="I7" s="8">
        <v>2000</v>
      </c>
      <c r="J7" s="8">
        <v>1983</v>
      </c>
      <c r="K7" s="4"/>
      <c r="L7" s="6" t="s">
        <v>5</v>
      </c>
      <c r="M7" s="6"/>
      <c r="N7" s="6" t="s">
        <v>42</v>
      </c>
      <c r="O7" s="6"/>
      <c r="P7" s="9" t="s">
        <v>168</v>
      </c>
      <c r="Q7" s="9" t="s">
        <v>18</v>
      </c>
      <c r="R7" s="9" t="s">
        <v>18</v>
      </c>
      <c r="S7" s="9" t="s">
        <v>18</v>
      </c>
      <c r="T7" s="9" t="s">
        <v>18</v>
      </c>
      <c r="V7" s="9" t="s">
        <v>92</v>
      </c>
      <c r="W7" s="9" t="s">
        <v>103</v>
      </c>
      <c r="X7" s="9" t="s">
        <v>104</v>
      </c>
      <c r="Y7" s="9" t="s">
        <v>105</v>
      </c>
      <c r="Z7" s="9" t="s">
        <v>106</v>
      </c>
      <c r="AA7" s="9" t="s">
        <v>107</v>
      </c>
      <c r="AB7" s="9" t="s">
        <v>106</v>
      </c>
      <c r="AC7" s="9" t="s">
        <v>107</v>
      </c>
    </row>
    <row r="8" spans="1:29" ht="33" x14ac:dyDescent="0.3">
      <c r="E8" s="4"/>
      <c r="F8" s="4"/>
      <c r="G8" s="4">
        <v>1999</v>
      </c>
      <c r="H8" s="4">
        <v>1986</v>
      </c>
      <c r="I8" s="8">
        <v>1999</v>
      </c>
      <c r="J8" s="8">
        <v>1982</v>
      </c>
      <c r="K8" s="4"/>
      <c r="L8" s="6" t="s">
        <v>6</v>
      </c>
      <c r="N8" s="6" t="s">
        <v>43</v>
      </c>
      <c r="P8" s="9"/>
      <c r="Q8" s="9" t="s">
        <v>19</v>
      </c>
      <c r="R8" s="9" t="s">
        <v>19</v>
      </c>
      <c r="S8" s="9" t="s">
        <v>19</v>
      </c>
      <c r="T8" s="9" t="s">
        <v>19</v>
      </c>
      <c r="V8" s="9" t="s">
        <v>96</v>
      </c>
      <c r="W8" s="9" t="s">
        <v>108</v>
      </c>
      <c r="X8" s="9" t="s">
        <v>95</v>
      </c>
      <c r="Y8" s="9" t="s">
        <v>99</v>
      </c>
      <c r="Z8" s="9" t="s">
        <v>109</v>
      </c>
      <c r="AA8" s="9" t="s">
        <v>110</v>
      </c>
      <c r="AB8" s="9" t="s">
        <v>109</v>
      </c>
      <c r="AC8" s="9" t="s">
        <v>110</v>
      </c>
    </row>
    <row r="9" spans="1:29" ht="33" x14ac:dyDescent="0.3">
      <c r="E9" s="4"/>
      <c r="F9" s="4"/>
      <c r="G9" s="4">
        <v>1998</v>
      </c>
      <c r="H9" s="4">
        <v>1985</v>
      </c>
      <c r="I9" s="8">
        <v>1998</v>
      </c>
      <c r="J9" s="8">
        <v>1981</v>
      </c>
      <c r="K9" s="4"/>
      <c r="N9" s="6" t="s">
        <v>44</v>
      </c>
      <c r="P9" s="9"/>
      <c r="Q9" s="9" t="s">
        <v>20</v>
      </c>
      <c r="R9" s="9" t="s">
        <v>20</v>
      </c>
      <c r="S9" s="9" t="s">
        <v>20</v>
      </c>
      <c r="T9" s="9" t="s">
        <v>20</v>
      </c>
      <c r="V9" s="9" t="s">
        <v>111</v>
      </c>
      <c r="W9" s="9" t="s">
        <v>94</v>
      </c>
      <c r="X9" s="9" t="s">
        <v>112</v>
      </c>
      <c r="Y9" s="9" t="s">
        <v>104</v>
      </c>
      <c r="Z9" s="9" t="s">
        <v>113</v>
      </c>
      <c r="AA9" s="9" t="s">
        <v>114</v>
      </c>
      <c r="AB9" s="9" t="s">
        <v>113</v>
      </c>
      <c r="AC9" s="9" t="s">
        <v>114</v>
      </c>
    </row>
    <row r="10" spans="1:29" ht="33" x14ac:dyDescent="0.3">
      <c r="A10" s="7" t="s">
        <v>35</v>
      </c>
      <c r="E10" s="4"/>
      <c r="F10" s="4"/>
      <c r="G10" s="4">
        <v>1997</v>
      </c>
      <c r="H10" s="4">
        <v>1984</v>
      </c>
      <c r="I10" s="8">
        <v>1997</v>
      </c>
      <c r="J10" s="8">
        <v>1980</v>
      </c>
      <c r="K10" s="4"/>
      <c r="N10" s="6" t="s">
        <v>45</v>
      </c>
      <c r="P10" s="9"/>
      <c r="Q10" s="9" t="s">
        <v>21</v>
      </c>
      <c r="R10" s="9" t="s">
        <v>21</v>
      </c>
      <c r="S10" s="9" t="s">
        <v>21</v>
      </c>
      <c r="T10" s="9" t="s">
        <v>21</v>
      </c>
      <c r="V10" s="9" t="s">
        <v>115</v>
      </c>
      <c r="W10" s="9" t="s">
        <v>99</v>
      </c>
      <c r="X10" s="9" t="s">
        <v>116</v>
      </c>
      <c r="Y10" s="9" t="s">
        <v>95</v>
      </c>
      <c r="Z10" s="10"/>
      <c r="AA10" s="10"/>
      <c r="AB10" s="10"/>
    </row>
    <row r="11" spans="1:29" x14ac:dyDescent="0.3">
      <c r="A11" s="6" t="s">
        <v>36</v>
      </c>
      <c r="E11" s="4"/>
      <c r="F11" s="4"/>
      <c r="G11" s="4">
        <v>1996</v>
      </c>
      <c r="H11" s="4">
        <v>1983</v>
      </c>
      <c r="I11" s="8">
        <v>1996</v>
      </c>
      <c r="J11" s="8">
        <v>1979</v>
      </c>
      <c r="K11" s="4"/>
      <c r="N11" s="6" t="s">
        <v>46</v>
      </c>
      <c r="P11" s="9"/>
      <c r="Q11" s="9"/>
      <c r="R11" s="9"/>
      <c r="S11" s="9"/>
      <c r="T11" s="9"/>
      <c r="V11" s="9" t="s">
        <v>117</v>
      </c>
      <c r="W11" s="9" t="s">
        <v>118</v>
      </c>
      <c r="X11" s="9" t="s">
        <v>119</v>
      </c>
      <c r="Y11" s="9" t="s">
        <v>120</v>
      </c>
      <c r="Z11" s="10"/>
      <c r="AA11" s="10"/>
      <c r="AB11" s="10"/>
    </row>
    <row r="12" spans="1:29" x14ac:dyDescent="0.3">
      <c r="A12" s="5">
        <v>2022</v>
      </c>
      <c r="E12" s="4"/>
      <c r="F12" s="4"/>
      <c r="G12" s="4">
        <v>1995</v>
      </c>
      <c r="H12" s="4">
        <v>1982</v>
      </c>
      <c r="I12" s="8">
        <v>1995</v>
      </c>
      <c r="J12" s="8">
        <v>1978</v>
      </c>
      <c r="K12" s="4"/>
      <c r="N12" s="6" t="s">
        <v>47</v>
      </c>
    </row>
    <row r="13" spans="1:29" x14ac:dyDescent="0.3">
      <c r="A13" s="5">
        <v>2021</v>
      </c>
      <c r="E13" s="4"/>
      <c r="F13" s="4"/>
      <c r="G13" s="4">
        <v>1994</v>
      </c>
      <c r="H13" s="4">
        <v>1981</v>
      </c>
      <c r="I13" s="8">
        <v>1994</v>
      </c>
      <c r="J13" s="8">
        <v>1977</v>
      </c>
      <c r="K13" s="4"/>
      <c r="N13" s="6" t="s">
        <v>48</v>
      </c>
    </row>
    <row r="14" spans="1:29" x14ac:dyDescent="0.3">
      <c r="A14" s="5">
        <v>2020</v>
      </c>
      <c r="E14" s="4"/>
      <c r="F14" s="4"/>
      <c r="G14" s="4">
        <v>1993</v>
      </c>
      <c r="H14" s="4">
        <v>1980</v>
      </c>
      <c r="I14" s="8">
        <v>1993</v>
      </c>
      <c r="J14" s="8">
        <v>1976</v>
      </c>
      <c r="K14" s="4"/>
      <c r="N14" s="6" t="s">
        <v>49</v>
      </c>
    </row>
    <row r="15" spans="1:29" x14ac:dyDescent="0.3">
      <c r="A15" s="5">
        <v>2019</v>
      </c>
      <c r="E15" s="4"/>
      <c r="F15" s="4"/>
      <c r="G15" s="4"/>
      <c r="H15" s="4"/>
      <c r="I15" s="8">
        <v>1992</v>
      </c>
      <c r="J15" s="8">
        <v>1975</v>
      </c>
      <c r="K15" s="4"/>
      <c r="N15" s="6" t="s">
        <v>50</v>
      </c>
    </row>
    <row r="16" spans="1:29" x14ac:dyDescent="0.3">
      <c r="A16" s="5">
        <v>2018</v>
      </c>
      <c r="E16" s="4"/>
      <c r="F16" s="4"/>
      <c r="G16" s="4"/>
      <c r="H16" s="4"/>
      <c r="I16" s="8">
        <v>1991</v>
      </c>
      <c r="J16" s="8">
        <v>1974</v>
      </c>
      <c r="K16" s="4"/>
      <c r="N16" s="6" t="s">
        <v>51</v>
      </c>
    </row>
    <row r="17" spans="1:14" x14ac:dyDescent="0.3">
      <c r="A17" s="5">
        <v>2017</v>
      </c>
      <c r="E17" s="4"/>
      <c r="F17" s="4"/>
      <c r="G17" s="4"/>
      <c r="H17" s="4"/>
      <c r="I17" s="8">
        <v>1990</v>
      </c>
      <c r="J17" s="8">
        <v>1973</v>
      </c>
      <c r="K17" s="4"/>
      <c r="N17" s="6" t="s">
        <v>52</v>
      </c>
    </row>
    <row r="18" spans="1:14" x14ac:dyDescent="0.3">
      <c r="A18" s="5">
        <v>2016</v>
      </c>
      <c r="E18" s="4"/>
      <c r="F18" s="4"/>
      <c r="G18" s="4"/>
      <c r="H18" s="4"/>
      <c r="I18" s="8">
        <v>1989</v>
      </c>
      <c r="J18" s="8">
        <v>1972</v>
      </c>
      <c r="K18" s="4"/>
      <c r="N18" s="6" t="s">
        <v>53</v>
      </c>
    </row>
    <row r="19" spans="1:14" x14ac:dyDescent="0.3">
      <c r="A19" s="5">
        <v>2015</v>
      </c>
      <c r="E19" s="4"/>
      <c r="F19" s="4"/>
      <c r="G19" s="4"/>
      <c r="H19" s="4"/>
      <c r="I19" s="4"/>
      <c r="J19" s="8">
        <v>1971</v>
      </c>
      <c r="K19" s="4"/>
      <c r="N19" s="6" t="s">
        <v>54</v>
      </c>
    </row>
    <row r="20" spans="1:14" ht="33" x14ac:dyDescent="0.3">
      <c r="A20" s="5">
        <v>2014</v>
      </c>
      <c r="E20" s="4"/>
      <c r="F20" s="4"/>
      <c r="G20" s="4"/>
      <c r="H20" s="4"/>
      <c r="I20" s="4"/>
      <c r="J20" s="8">
        <v>1970</v>
      </c>
      <c r="K20" s="4"/>
      <c r="N20" s="6" t="s">
        <v>55</v>
      </c>
    </row>
    <row r="21" spans="1:14" ht="33" x14ac:dyDescent="0.3">
      <c r="A21" s="5">
        <v>2013</v>
      </c>
      <c r="E21" s="4"/>
      <c r="F21" s="4"/>
      <c r="G21" s="4"/>
      <c r="H21" s="4"/>
      <c r="I21" s="4"/>
      <c r="J21" s="8">
        <v>1969</v>
      </c>
      <c r="K21" s="4"/>
      <c r="N21" s="6" t="s">
        <v>56</v>
      </c>
    </row>
    <row r="22" spans="1:14" ht="33" x14ac:dyDescent="0.3">
      <c r="A22" s="5">
        <v>2012</v>
      </c>
      <c r="E22" s="4"/>
      <c r="F22" s="4"/>
      <c r="G22" s="4"/>
      <c r="H22" s="4"/>
      <c r="I22" s="4"/>
      <c r="J22" s="8">
        <v>1968</v>
      </c>
      <c r="K22" s="4"/>
      <c r="N22" s="6" t="s">
        <v>57</v>
      </c>
    </row>
    <row r="23" spans="1:14" ht="33" x14ac:dyDescent="0.3">
      <c r="E23" s="4"/>
      <c r="F23" s="4"/>
      <c r="G23" s="4"/>
      <c r="H23" s="4"/>
      <c r="I23" s="4"/>
      <c r="J23" s="8">
        <v>1967</v>
      </c>
      <c r="K23" s="4"/>
      <c r="N23" s="6" t="s">
        <v>58</v>
      </c>
    </row>
    <row r="24" spans="1:14" ht="33" x14ac:dyDescent="0.3">
      <c r="E24" s="4"/>
      <c r="F24" s="4"/>
      <c r="G24" s="4"/>
      <c r="H24" s="4"/>
      <c r="I24" s="4"/>
      <c r="J24" s="8">
        <v>1966</v>
      </c>
      <c r="K24" s="4"/>
      <c r="N24" s="6" t="s">
        <v>59</v>
      </c>
    </row>
    <row r="25" spans="1:14" ht="33" x14ac:dyDescent="0.3">
      <c r="E25" s="4"/>
      <c r="F25" s="4"/>
      <c r="G25" s="4"/>
      <c r="H25" s="4"/>
      <c r="I25" s="4"/>
      <c r="J25" s="8">
        <v>1965</v>
      </c>
      <c r="K25" s="4"/>
      <c r="N25" s="6" t="s">
        <v>60</v>
      </c>
    </row>
    <row r="26" spans="1:14" ht="33" x14ac:dyDescent="0.3">
      <c r="E26" s="4"/>
      <c r="F26" s="4"/>
      <c r="G26" s="4"/>
      <c r="H26" s="4"/>
      <c r="I26" s="4"/>
      <c r="J26" s="8">
        <v>1964</v>
      </c>
      <c r="K26" s="4"/>
      <c r="N26" s="6" t="s">
        <v>61</v>
      </c>
    </row>
    <row r="27" spans="1:14" ht="33" x14ac:dyDescent="0.3">
      <c r="E27" s="4"/>
      <c r="F27" s="4"/>
      <c r="G27" s="4"/>
      <c r="H27" s="4"/>
      <c r="I27" s="4"/>
      <c r="J27" s="8">
        <v>1963</v>
      </c>
      <c r="K27" s="4"/>
      <c r="N27" s="6" t="s">
        <v>62</v>
      </c>
    </row>
    <row r="28" spans="1:14" ht="33" x14ac:dyDescent="0.3">
      <c r="E28" s="4"/>
      <c r="F28" s="4"/>
      <c r="G28" s="4"/>
      <c r="H28" s="4"/>
      <c r="I28" s="4"/>
      <c r="J28" s="8">
        <v>1962</v>
      </c>
      <c r="K28" s="4"/>
      <c r="N28" s="6" t="s">
        <v>63</v>
      </c>
    </row>
    <row r="29" spans="1:14" ht="33" x14ac:dyDescent="0.3">
      <c r="E29" s="4"/>
      <c r="F29" s="4"/>
      <c r="G29" s="4"/>
      <c r="H29" s="4"/>
      <c r="I29" s="4"/>
      <c r="J29" s="8">
        <v>1961</v>
      </c>
      <c r="K29" s="4"/>
      <c r="N29" s="6" t="s">
        <v>64</v>
      </c>
    </row>
    <row r="30" spans="1:14" ht="33" x14ac:dyDescent="0.3">
      <c r="N30" s="6" t="s">
        <v>65</v>
      </c>
    </row>
    <row r="31" spans="1:14" ht="33" x14ac:dyDescent="0.3">
      <c r="N31" s="6" t="s">
        <v>66</v>
      </c>
    </row>
    <row r="32" spans="1:14" ht="33" x14ac:dyDescent="0.3">
      <c r="N32" s="6" t="s">
        <v>67</v>
      </c>
    </row>
    <row r="42" spans="17:18" x14ac:dyDescent="0.3">
      <c r="Q42" s="4"/>
      <c r="R42" s="4"/>
    </row>
    <row r="43" spans="17:18" x14ac:dyDescent="0.3">
      <c r="Q43" s="4"/>
      <c r="R43" s="4"/>
    </row>
    <row r="44" spans="17:18" x14ac:dyDescent="0.3">
      <c r="Q44" s="4"/>
      <c r="R44" s="4"/>
    </row>
    <row r="45" spans="17:18" x14ac:dyDescent="0.3">
      <c r="Q45" s="4"/>
      <c r="R45" s="4"/>
    </row>
  </sheetData>
  <pageMargins left="0.7" right="0.7" top="0.75" bottom="0.75" header="0.3" footer="0.3"/>
  <pageSetup paperSize="9" orientation="portrait" horizontalDpi="0" verticalDpi="0" r:id="rId1"/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Resumen</vt:lpstr>
      <vt:lpstr>Inscripcion atletas</vt:lpstr>
      <vt:lpstr>BBDD</vt:lpstr>
      <vt:lpstr>PEWEE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Alvarado</dc:creator>
  <cp:lastModifiedBy>Ronny López Mora</cp:lastModifiedBy>
  <dcterms:created xsi:type="dcterms:W3CDTF">2022-10-01T16:40:57Z</dcterms:created>
  <dcterms:modified xsi:type="dcterms:W3CDTF">2023-04-11T21:03:47Z</dcterms:modified>
</cp:coreProperties>
</file>